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45" windowWidth="19815" windowHeight="76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7" i="3" l="1"/>
  <c r="F8" i="3"/>
  <c r="F9" i="3"/>
  <c r="F10" i="3"/>
  <c r="F11" i="3"/>
  <c r="F12" i="3"/>
  <c r="F13" i="3"/>
  <c r="D14" i="3"/>
  <c r="E14" i="3"/>
  <c r="G14" i="3"/>
  <c r="H14" i="3"/>
  <c r="C14" i="3"/>
  <c r="D20" i="3"/>
  <c r="E20" i="3"/>
  <c r="G20" i="3"/>
  <c r="H20" i="3"/>
  <c r="C20" i="3"/>
  <c r="D27" i="3"/>
  <c r="E27" i="3"/>
  <c r="G27" i="3"/>
  <c r="H27" i="3"/>
  <c r="C27" i="3"/>
  <c r="D38" i="3"/>
  <c r="E38" i="3"/>
  <c r="G38" i="3"/>
  <c r="H38" i="3"/>
  <c r="C38" i="3"/>
  <c r="D48" i="3"/>
  <c r="E48" i="3"/>
  <c r="G48" i="3"/>
  <c r="H48" i="3"/>
  <c r="C48" i="3"/>
  <c r="D66" i="3"/>
  <c r="D68" i="3" s="1"/>
  <c r="E66" i="3"/>
  <c r="E68" i="3" s="1"/>
  <c r="G66" i="3"/>
  <c r="G68" i="3" s="1"/>
  <c r="H66" i="3"/>
  <c r="H68" i="3" s="1"/>
  <c r="C66" i="3"/>
  <c r="C68" i="3" s="1"/>
  <c r="D76" i="3"/>
  <c r="E76" i="3"/>
  <c r="G76" i="3"/>
  <c r="H76" i="3"/>
  <c r="C76" i="3"/>
  <c r="D86" i="3"/>
  <c r="E86" i="3"/>
  <c r="G86" i="3"/>
  <c r="H86" i="3"/>
  <c r="C86" i="3"/>
  <c r="G5" i="2"/>
  <c r="M5" i="2" s="1"/>
  <c r="L5" i="2" s="1"/>
  <c r="H5" i="2"/>
  <c r="N5" i="2" s="1"/>
  <c r="G6" i="2"/>
  <c r="H6" i="2"/>
  <c r="N6" i="2" s="1"/>
  <c r="H4" i="2"/>
  <c r="N4" i="2" s="1"/>
  <c r="G4" i="2"/>
  <c r="M4" i="2" s="1"/>
  <c r="M6" i="2"/>
  <c r="L6" i="2" s="1"/>
  <c r="F15" i="3"/>
  <c r="F16" i="3"/>
  <c r="F17" i="3"/>
  <c r="F18" i="3"/>
  <c r="F19" i="3"/>
  <c r="F21" i="3"/>
  <c r="F22" i="3"/>
  <c r="F23" i="3"/>
  <c r="F24" i="3"/>
  <c r="F25" i="3"/>
  <c r="F26" i="3"/>
  <c r="F28" i="3"/>
  <c r="F29" i="3"/>
  <c r="F30" i="3"/>
  <c r="F31" i="3"/>
  <c r="F32" i="3"/>
  <c r="F33" i="3"/>
  <c r="F34" i="3"/>
  <c r="F35" i="3"/>
  <c r="F36" i="3"/>
  <c r="F37" i="3"/>
  <c r="F39" i="3"/>
  <c r="F40" i="3"/>
  <c r="F41" i="3"/>
  <c r="F42" i="3"/>
  <c r="F43" i="3"/>
  <c r="F44" i="3"/>
  <c r="F45" i="3"/>
  <c r="F46" i="3"/>
  <c r="F47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7" i="3"/>
  <c r="F69" i="3"/>
  <c r="F70" i="3"/>
  <c r="F71" i="3"/>
  <c r="F72" i="3"/>
  <c r="F73" i="3"/>
  <c r="F74" i="3"/>
  <c r="F75" i="3"/>
  <c r="F77" i="3"/>
  <c r="F78" i="3"/>
  <c r="F79" i="3"/>
  <c r="F80" i="3"/>
  <c r="F81" i="3"/>
  <c r="F82" i="3"/>
  <c r="F83" i="3"/>
  <c r="F84" i="3"/>
  <c r="F85" i="3"/>
  <c r="F89" i="3"/>
  <c r="F90" i="3"/>
  <c r="F91" i="3"/>
  <c r="F92" i="3"/>
  <c r="F93" i="3"/>
  <c r="F94" i="3"/>
  <c r="F95" i="3"/>
  <c r="F96" i="3"/>
  <c r="F97" i="3"/>
  <c r="F98" i="3"/>
  <c r="F99" i="3"/>
  <c r="F6" i="3"/>
  <c r="L7" i="2"/>
  <c r="L8" i="2"/>
  <c r="L9" i="2"/>
  <c r="L10" i="2"/>
  <c r="L11" i="2"/>
  <c r="L12" i="2"/>
  <c r="L13" i="2"/>
  <c r="L16" i="2"/>
  <c r="L17" i="2"/>
  <c r="L18" i="2"/>
  <c r="L19" i="2"/>
  <c r="L21" i="2"/>
  <c r="L23" i="2"/>
  <c r="L24" i="2"/>
  <c r="L25" i="2"/>
  <c r="L26" i="2"/>
  <c r="L27" i="2"/>
  <c r="L35" i="2"/>
  <c r="L36" i="2"/>
  <c r="L37" i="2"/>
  <c r="L38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70" i="2"/>
  <c r="L71" i="2"/>
  <c r="L72" i="2"/>
  <c r="L74" i="2"/>
  <c r="L75" i="2"/>
  <c r="L76" i="2"/>
  <c r="L77" i="2"/>
  <c r="L78" i="2"/>
  <c r="L79" i="2"/>
  <c r="L80" i="2"/>
  <c r="L81" i="2"/>
  <c r="L83" i="2"/>
  <c r="L84" i="2"/>
  <c r="L85" i="2"/>
  <c r="L86" i="2"/>
  <c r="L87" i="2"/>
  <c r="L88" i="2"/>
  <c r="L89" i="2"/>
  <c r="L90" i="2"/>
  <c r="L91" i="2"/>
  <c r="L92" i="2"/>
  <c r="L93" i="2"/>
  <c r="L94" i="2"/>
  <c r="L102" i="2"/>
  <c r="O12" i="2"/>
  <c r="O13" i="2"/>
  <c r="O14" i="2"/>
  <c r="O15" i="2"/>
  <c r="O19" i="2"/>
  <c r="O20" i="2"/>
  <c r="O21" i="2"/>
  <c r="O22" i="2"/>
  <c r="O26" i="2"/>
  <c r="O27" i="2"/>
  <c r="O28" i="2"/>
  <c r="O29" i="2"/>
  <c r="O30" i="2"/>
  <c r="O31" i="2"/>
  <c r="O32" i="2"/>
  <c r="O33" i="2"/>
  <c r="O34" i="2"/>
  <c r="O38" i="2"/>
  <c r="O39" i="2"/>
  <c r="O40" i="2"/>
  <c r="O41" i="2"/>
  <c r="O42" i="2"/>
  <c r="O48" i="2"/>
  <c r="O49" i="2"/>
  <c r="O50" i="2"/>
  <c r="O51" i="2"/>
  <c r="O52" i="2"/>
  <c r="O68" i="2"/>
  <c r="O69" i="2"/>
  <c r="O70" i="2"/>
  <c r="O71" i="2"/>
  <c r="O72" i="2"/>
  <c r="O73" i="2"/>
  <c r="O80" i="2"/>
  <c r="O81" i="2"/>
  <c r="O82" i="2"/>
  <c r="O83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N96" i="2"/>
  <c r="N100" i="2"/>
  <c r="N104" i="2"/>
  <c r="M98" i="2"/>
  <c r="L98" i="2" s="1"/>
  <c r="M102" i="2"/>
  <c r="M95" i="2"/>
  <c r="P85" i="2"/>
  <c r="Q85" i="2"/>
  <c r="P87" i="2"/>
  <c r="Q87" i="2"/>
  <c r="O87" i="2" s="1"/>
  <c r="P89" i="2"/>
  <c r="Q89" i="2"/>
  <c r="Q83" i="2"/>
  <c r="P83" i="2"/>
  <c r="P75" i="2"/>
  <c r="Q75" i="2"/>
  <c r="O75" i="2" s="1"/>
  <c r="P77" i="2"/>
  <c r="O77" i="2" s="1"/>
  <c r="Q77" i="2"/>
  <c r="P79" i="2"/>
  <c r="Q79" i="2"/>
  <c r="O79" i="2" s="1"/>
  <c r="N73" i="2"/>
  <c r="M73" i="2"/>
  <c r="L73" i="2" s="1"/>
  <c r="Q57" i="2"/>
  <c r="Q65" i="2"/>
  <c r="P43" i="2"/>
  <c r="O43" i="2" s="1"/>
  <c r="N29" i="2"/>
  <c r="N28" i="2"/>
  <c r="M28" i="2"/>
  <c r="L28" i="2" s="1"/>
  <c r="M21" i="2"/>
  <c r="N21" i="2"/>
  <c r="N20" i="2"/>
  <c r="M20" i="2"/>
  <c r="P18" i="2"/>
  <c r="Q18" i="2"/>
  <c r="M15" i="2"/>
  <c r="P7" i="2"/>
  <c r="P9" i="2"/>
  <c r="O9" i="2" s="1"/>
  <c r="Q9" i="2"/>
  <c r="P11" i="2"/>
  <c r="G96" i="2"/>
  <c r="M96" i="2" s="1"/>
  <c r="L96" i="2" s="1"/>
  <c r="H96" i="2"/>
  <c r="G97" i="2"/>
  <c r="M97" i="2" s="1"/>
  <c r="H97" i="2"/>
  <c r="N97" i="2" s="1"/>
  <c r="G98" i="2"/>
  <c r="H98" i="2"/>
  <c r="N98" i="2" s="1"/>
  <c r="G99" i="2"/>
  <c r="M99" i="2" s="1"/>
  <c r="H99" i="2"/>
  <c r="N99" i="2" s="1"/>
  <c r="G100" i="2"/>
  <c r="M100" i="2" s="1"/>
  <c r="L100" i="2" s="1"/>
  <c r="H100" i="2"/>
  <c r="G101" i="2"/>
  <c r="M101" i="2" s="1"/>
  <c r="H101" i="2"/>
  <c r="N101" i="2" s="1"/>
  <c r="G102" i="2"/>
  <c r="H102" i="2"/>
  <c r="N102" i="2" s="1"/>
  <c r="G103" i="2"/>
  <c r="M103" i="2" s="1"/>
  <c r="H103" i="2"/>
  <c r="N103" i="2" s="1"/>
  <c r="G104" i="2"/>
  <c r="M104" i="2" s="1"/>
  <c r="L104" i="2" s="1"/>
  <c r="H104" i="2"/>
  <c r="G105" i="2"/>
  <c r="M105" i="2" s="1"/>
  <c r="H105" i="2"/>
  <c r="N105" i="2" s="1"/>
  <c r="H95" i="2"/>
  <c r="N95" i="2" s="1"/>
  <c r="G95" i="2"/>
  <c r="J84" i="2"/>
  <c r="P84" i="2" s="1"/>
  <c r="K84" i="2"/>
  <c r="Q84" i="2" s="1"/>
  <c r="J85" i="2"/>
  <c r="K85" i="2"/>
  <c r="J86" i="2"/>
  <c r="P86" i="2" s="1"/>
  <c r="K86" i="2"/>
  <c r="Q86" i="2" s="1"/>
  <c r="J87" i="2"/>
  <c r="K87" i="2"/>
  <c r="J88" i="2"/>
  <c r="P88" i="2" s="1"/>
  <c r="K88" i="2"/>
  <c r="Q88" i="2" s="1"/>
  <c r="J89" i="2"/>
  <c r="K89" i="2"/>
  <c r="J90" i="2"/>
  <c r="P90" i="2" s="1"/>
  <c r="K90" i="2"/>
  <c r="Q90" i="2" s="1"/>
  <c r="K83" i="2"/>
  <c r="J83" i="2"/>
  <c r="H82" i="2"/>
  <c r="N82" i="2" s="1"/>
  <c r="G82" i="2"/>
  <c r="M82" i="2" s="1"/>
  <c r="L82" i="2" s="1"/>
  <c r="J75" i="2"/>
  <c r="K75" i="2"/>
  <c r="J76" i="2"/>
  <c r="P76" i="2" s="1"/>
  <c r="K76" i="2"/>
  <c r="Q76" i="2" s="1"/>
  <c r="J77" i="2"/>
  <c r="K77" i="2"/>
  <c r="J78" i="2"/>
  <c r="P78" i="2" s="1"/>
  <c r="K78" i="2"/>
  <c r="Q78" i="2" s="1"/>
  <c r="J79" i="2"/>
  <c r="K79" i="2"/>
  <c r="K74" i="2"/>
  <c r="Q74" i="2" s="1"/>
  <c r="J74" i="2"/>
  <c r="P74" i="2" s="1"/>
  <c r="O74" i="2" s="1"/>
  <c r="H73" i="2"/>
  <c r="G73" i="2"/>
  <c r="H69" i="2"/>
  <c r="N69" i="2" s="1"/>
  <c r="G69" i="2"/>
  <c r="M69" i="2" s="1"/>
  <c r="L69" i="2" s="1"/>
  <c r="J54" i="2"/>
  <c r="P54" i="2" s="1"/>
  <c r="O54" i="2" s="1"/>
  <c r="K54" i="2"/>
  <c r="Q54" i="2" s="1"/>
  <c r="J55" i="2"/>
  <c r="P55" i="2" s="1"/>
  <c r="O55" i="2" s="1"/>
  <c r="K55" i="2"/>
  <c r="Q55" i="2" s="1"/>
  <c r="J56" i="2"/>
  <c r="P56" i="2" s="1"/>
  <c r="O56" i="2" s="1"/>
  <c r="K56" i="2"/>
  <c r="Q56" i="2" s="1"/>
  <c r="J57" i="2"/>
  <c r="P57" i="2" s="1"/>
  <c r="K57" i="2"/>
  <c r="J58" i="2"/>
  <c r="P58" i="2" s="1"/>
  <c r="O58" i="2" s="1"/>
  <c r="K58" i="2"/>
  <c r="Q58" i="2" s="1"/>
  <c r="J59" i="2"/>
  <c r="P59" i="2" s="1"/>
  <c r="K59" i="2"/>
  <c r="Q59" i="2" s="1"/>
  <c r="O59" i="2" s="1"/>
  <c r="J60" i="2"/>
  <c r="P60" i="2" s="1"/>
  <c r="O60" i="2" s="1"/>
  <c r="K60" i="2"/>
  <c r="Q60" i="2" s="1"/>
  <c r="J61" i="2"/>
  <c r="P61" i="2" s="1"/>
  <c r="K61" i="2"/>
  <c r="Q61" i="2" s="1"/>
  <c r="J62" i="2"/>
  <c r="P62" i="2" s="1"/>
  <c r="O62" i="2" s="1"/>
  <c r="K62" i="2"/>
  <c r="Q62" i="2" s="1"/>
  <c r="J63" i="2"/>
  <c r="P63" i="2" s="1"/>
  <c r="K63" i="2"/>
  <c r="Q63" i="2" s="1"/>
  <c r="O63" i="2" s="1"/>
  <c r="J64" i="2"/>
  <c r="P64" i="2" s="1"/>
  <c r="O64" i="2" s="1"/>
  <c r="K64" i="2"/>
  <c r="Q64" i="2" s="1"/>
  <c r="J65" i="2"/>
  <c r="P65" i="2" s="1"/>
  <c r="K65" i="2"/>
  <c r="J66" i="2"/>
  <c r="P66" i="2" s="1"/>
  <c r="O66" i="2" s="1"/>
  <c r="K66" i="2"/>
  <c r="Q66" i="2" s="1"/>
  <c r="J67" i="2"/>
  <c r="P67" i="2" s="1"/>
  <c r="O67" i="2" s="1"/>
  <c r="K67" i="2"/>
  <c r="Q67" i="2" s="1"/>
  <c r="K53" i="2"/>
  <c r="Q53" i="2" s="1"/>
  <c r="J53" i="2"/>
  <c r="P53" i="2" s="1"/>
  <c r="J44" i="2"/>
  <c r="P44" i="2" s="1"/>
  <c r="K44" i="2"/>
  <c r="Q44" i="2" s="1"/>
  <c r="J45" i="2"/>
  <c r="P45" i="2" s="1"/>
  <c r="O45" i="2" s="1"/>
  <c r="K45" i="2"/>
  <c r="Q45" i="2" s="1"/>
  <c r="J46" i="2"/>
  <c r="P46" i="2" s="1"/>
  <c r="K46" i="2"/>
  <c r="Q46" i="2" s="1"/>
  <c r="J47" i="2"/>
  <c r="P47" i="2" s="1"/>
  <c r="O47" i="2" s="1"/>
  <c r="K47" i="2"/>
  <c r="Q47" i="2" s="1"/>
  <c r="K43" i="2"/>
  <c r="Q43" i="2" s="1"/>
  <c r="J43" i="2"/>
  <c r="G40" i="2"/>
  <c r="M40" i="2" s="1"/>
  <c r="L40" i="2" s="1"/>
  <c r="H40" i="2"/>
  <c r="N40" i="2" s="1"/>
  <c r="G41" i="2"/>
  <c r="M41" i="2" s="1"/>
  <c r="H41" i="2"/>
  <c r="N41" i="2" s="1"/>
  <c r="L41" i="2" s="1"/>
  <c r="G42" i="2"/>
  <c r="M42" i="2" s="1"/>
  <c r="L42" i="2" s="1"/>
  <c r="H42" i="2"/>
  <c r="N42" i="2" s="1"/>
  <c r="H39" i="2"/>
  <c r="N39" i="2" s="1"/>
  <c r="G39" i="2"/>
  <c r="M39" i="2" s="1"/>
  <c r="L39" i="2" s="1"/>
  <c r="J36" i="2"/>
  <c r="P36" i="2" s="1"/>
  <c r="O36" i="2" s="1"/>
  <c r="K36" i="2"/>
  <c r="Q36" i="2" s="1"/>
  <c r="J37" i="2"/>
  <c r="P37" i="2" s="1"/>
  <c r="K37" i="2"/>
  <c r="Q37" i="2" s="1"/>
  <c r="K35" i="2"/>
  <c r="Q35" i="2" s="1"/>
  <c r="J35" i="2"/>
  <c r="P35" i="2" s="1"/>
  <c r="O35" i="2" s="1"/>
  <c r="G29" i="2"/>
  <c r="M29" i="2" s="1"/>
  <c r="L29" i="2" s="1"/>
  <c r="H29" i="2"/>
  <c r="G30" i="2"/>
  <c r="M30" i="2" s="1"/>
  <c r="L30" i="2" s="1"/>
  <c r="H30" i="2"/>
  <c r="N30" i="2" s="1"/>
  <c r="G31" i="2"/>
  <c r="M31" i="2" s="1"/>
  <c r="H31" i="2"/>
  <c r="N31" i="2" s="1"/>
  <c r="G32" i="2"/>
  <c r="M32" i="2" s="1"/>
  <c r="L32" i="2" s="1"/>
  <c r="H32" i="2"/>
  <c r="N32" i="2" s="1"/>
  <c r="G33" i="2"/>
  <c r="M33" i="2" s="1"/>
  <c r="H33" i="2"/>
  <c r="N33" i="2" s="1"/>
  <c r="L33" i="2" s="1"/>
  <c r="G34" i="2"/>
  <c r="M34" i="2" s="1"/>
  <c r="L34" i="2" s="1"/>
  <c r="H34" i="2"/>
  <c r="N34" i="2" s="1"/>
  <c r="H28" i="2"/>
  <c r="G28" i="2"/>
  <c r="J24" i="2"/>
  <c r="P24" i="2" s="1"/>
  <c r="O24" i="2" s="1"/>
  <c r="K24" i="2"/>
  <c r="Q24" i="2" s="1"/>
  <c r="J25" i="2"/>
  <c r="P25" i="2" s="1"/>
  <c r="K25" i="2"/>
  <c r="Q25" i="2" s="1"/>
  <c r="K23" i="2"/>
  <c r="Q23" i="2" s="1"/>
  <c r="O23" i="2" s="1"/>
  <c r="J23" i="2"/>
  <c r="P23" i="2" s="1"/>
  <c r="J17" i="2"/>
  <c r="P17" i="2" s="1"/>
  <c r="K17" i="2"/>
  <c r="Q17" i="2" s="1"/>
  <c r="J18" i="2"/>
  <c r="K18" i="2"/>
  <c r="K16" i="2"/>
  <c r="Q16" i="2" s="1"/>
  <c r="J16" i="2"/>
  <c r="P16" i="2" s="1"/>
  <c r="O16" i="2" s="1"/>
  <c r="G21" i="2"/>
  <c r="H21" i="2"/>
  <c r="G22" i="2"/>
  <c r="M22" i="2" s="1"/>
  <c r="H22" i="2"/>
  <c r="N22" i="2" s="1"/>
  <c r="H20" i="2"/>
  <c r="G20" i="2"/>
  <c r="G15" i="2"/>
  <c r="H15" i="2"/>
  <c r="N15" i="2" s="1"/>
  <c r="H14" i="2"/>
  <c r="N14" i="2" s="1"/>
  <c r="G14" i="2"/>
  <c r="M14" i="2" s="1"/>
  <c r="K6" i="2"/>
  <c r="K7" i="2"/>
  <c r="Q7" i="2" s="1"/>
  <c r="O7" i="2" s="1"/>
  <c r="K8" i="2"/>
  <c r="Q8" i="2" s="1"/>
  <c r="K9" i="2"/>
  <c r="K10" i="2"/>
  <c r="Q10" i="2" s="1"/>
  <c r="K11" i="2"/>
  <c r="Q11" i="2" s="1"/>
  <c r="J6" i="2"/>
  <c r="J7" i="2"/>
  <c r="J8" i="2"/>
  <c r="P8" i="2" s="1"/>
  <c r="J9" i="2"/>
  <c r="J10" i="2"/>
  <c r="P10" i="2" s="1"/>
  <c r="O10" i="2" s="1"/>
  <c r="J11" i="2"/>
  <c r="K5" i="2"/>
  <c r="J5" i="2"/>
  <c r="C90" i="2"/>
  <c r="C89" i="2"/>
  <c r="C88" i="2"/>
  <c r="C87" i="2"/>
  <c r="C86" i="2"/>
  <c r="C85" i="2"/>
  <c r="C84" i="2"/>
  <c r="C83" i="2"/>
  <c r="C82" i="2"/>
  <c r="D136" i="1"/>
  <c r="E136" i="1"/>
  <c r="D121" i="1"/>
  <c r="E121" i="1"/>
  <c r="P136" i="1"/>
  <c r="O136" i="1"/>
  <c r="Q128" i="1"/>
  <c r="Q129" i="1"/>
  <c r="Q130" i="1"/>
  <c r="Q131" i="1"/>
  <c r="Q132" i="1"/>
  <c r="Q133" i="1"/>
  <c r="Q134" i="1"/>
  <c r="Q135" i="1"/>
  <c r="Q127" i="1"/>
  <c r="H129" i="1"/>
  <c r="L129" i="1" s="1"/>
  <c r="N129" i="1" s="1"/>
  <c r="I129" i="1"/>
  <c r="M129" i="1" s="1"/>
  <c r="H130" i="1"/>
  <c r="L130" i="1" s="1"/>
  <c r="I130" i="1"/>
  <c r="M130" i="1" s="1"/>
  <c r="H131" i="1"/>
  <c r="L131" i="1" s="1"/>
  <c r="I131" i="1"/>
  <c r="M131" i="1" s="1"/>
  <c r="H132" i="1"/>
  <c r="L132" i="1" s="1"/>
  <c r="I132" i="1"/>
  <c r="M132" i="1" s="1"/>
  <c r="H133" i="1"/>
  <c r="L133" i="1" s="1"/>
  <c r="I133" i="1"/>
  <c r="M133" i="1" s="1"/>
  <c r="H134" i="1"/>
  <c r="L134" i="1" s="1"/>
  <c r="I134" i="1"/>
  <c r="M134" i="1" s="1"/>
  <c r="H135" i="1"/>
  <c r="L135" i="1" s="1"/>
  <c r="I135" i="1"/>
  <c r="M135" i="1" s="1"/>
  <c r="I128" i="1"/>
  <c r="M128" i="1" s="1"/>
  <c r="H128" i="1"/>
  <c r="L128" i="1" s="1"/>
  <c r="N128" i="1" s="1"/>
  <c r="G127" i="1"/>
  <c r="K127" i="1" s="1"/>
  <c r="F127" i="1"/>
  <c r="J127" i="1" s="1"/>
  <c r="C128" i="1"/>
  <c r="C129" i="1"/>
  <c r="C130" i="1"/>
  <c r="C136" i="1" s="1"/>
  <c r="C131" i="1"/>
  <c r="C132" i="1"/>
  <c r="C133" i="1"/>
  <c r="C134" i="1"/>
  <c r="C135" i="1"/>
  <c r="C127" i="1"/>
  <c r="N132" i="1" l="1"/>
  <c r="N127" i="1"/>
  <c r="N133" i="1"/>
  <c r="N135" i="1"/>
  <c r="N131" i="1"/>
  <c r="O11" i="2"/>
  <c r="L15" i="2"/>
  <c r="O89" i="2"/>
  <c r="O8" i="2"/>
  <c r="L22" i="2"/>
  <c r="O17" i="2"/>
  <c r="O25" i="2"/>
  <c r="L31" i="2"/>
  <c r="O37" i="2"/>
  <c r="O46" i="2"/>
  <c r="O44" i="2"/>
  <c r="O65" i="2"/>
  <c r="O61" i="2"/>
  <c r="O57" i="2"/>
  <c r="O78" i="2"/>
  <c r="O76" i="2"/>
  <c r="O90" i="2"/>
  <c r="O88" i="2"/>
  <c r="O86" i="2"/>
  <c r="O84" i="2"/>
  <c r="L105" i="2"/>
  <c r="L103" i="2"/>
  <c r="L101" i="2"/>
  <c r="L99" i="2"/>
  <c r="L97" i="2"/>
  <c r="O18" i="2"/>
  <c r="L95" i="2"/>
  <c r="O85" i="2"/>
  <c r="N134" i="1"/>
  <c r="N130" i="1"/>
  <c r="Q136" i="1"/>
  <c r="L14" i="2"/>
  <c r="O53" i="2"/>
  <c r="L20" i="2"/>
  <c r="F38" i="3"/>
  <c r="F27" i="3"/>
  <c r="F20" i="3"/>
  <c r="F48" i="3"/>
  <c r="F86" i="3"/>
  <c r="F76" i="3"/>
  <c r="F66" i="3"/>
  <c r="F68" i="3" s="1"/>
  <c r="F14" i="3"/>
  <c r="L4" i="2"/>
  <c r="C122" i="1"/>
  <c r="C114" i="1"/>
  <c r="C115" i="1"/>
  <c r="C116" i="1"/>
  <c r="C117" i="1"/>
  <c r="C118" i="1"/>
  <c r="C119" i="1"/>
  <c r="C120" i="1"/>
  <c r="C113" i="1"/>
  <c r="C121" i="1" l="1"/>
</calcChain>
</file>

<file path=xl/sharedStrings.xml><?xml version="1.0" encoding="utf-8"?>
<sst xmlns="http://schemas.openxmlformats.org/spreadsheetml/2006/main" count="386" uniqueCount="140">
  <si>
    <t>Counted and Projected Population of Town Administrations</t>
  </si>
  <si>
    <t>Town</t>
  </si>
  <si>
    <t>Total_2013</t>
  </si>
  <si>
    <t>Total</t>
  </si>
  <si>
    <t xml:space="preserve">Male </t>
  </si>
  <si>
    <t>Female</t>
  </si>
  <si>
    <t>HAYK-TOWN</t>
  </si>
  <si>
    <t>HAYIK 01</t>
  </si>
  <si>
    <t>HAYIK 02</t>
  </si>
  <si>
    <t>JARI</t>
  </si>
  <si>
    <t>AMUMO</t>
  </si>
  <si>
    <t>GOBEYA</t>
  </si>
  <si>
    <t>KETE</t>
  </si>
  <si>
    <t>GODIGADIT</t>
  </si>
  <si>
    <t>Hayk Total</t>
  </si>
  <si>
    <t>ALEM KETEMA-TOWN</t>
  </si>
  <si>
    <t>KEBELE 01</t>
  </si>
  <si>
    <t>LIJAGBA AMDEN</t>
  </si>
  <si>
    <t>GEB ZEMOY</t>
  </si>
  <si>
    <t>OFUNA SIBAWASHA</t>
  </si>
  <si>
    <t>Alem Ketema Total</t>
  </si>
  <si>
    <t>DEJEN-TOWN</t>
  </si>
  <si>
    <t>KEBELE 02</t>
  </si>
  <si>
    <t>KONICHER SASABERAYI</t>
  </si>
  <si>
    <t>ZEMETIN ENAMIBUR ANIBER</t>
  </si>
  <si>
    <t>GELIGELE</t>
  </si>
  <si>
    <t>Dejen Total</t>
  </si>
  <si>
    <t>GENDA WUHA-TOWN</t>
  </si>
  <si>
    <t>SHEHEDI-TOWN</t>
  </si>
  <si>
    <t>KUMER AFTIT</t>
  </si>
  <si>
    <t>AGAMWUHA LEMLEM TERARA</t>
  </si>
  <si>
    <t>GENDA WUHA</t>
  </si>
  <si>
    <t>ZEBACH BAHIR</t>
  </si>
  <si>
    <t>Genda Wuha Total</t>
  </si>
  <si>
    <t>ESTE-TOWN</t>
  </si>
  <si>
    <t>KEBELE 03</t>
  </si>
  <si>
    <t>DEN GOLIT SOSITU YEQURA</t>
  </si>
  <si>
    <t>ZIGUARA</t>
  </si>
  <si>
    <t>BELITA AMIJAYE</t>
  </si>
  <si>
    <t>MEKANE EYESUS</t>
  </si>
  <si>
    <t>ACHIQAN DAGOT</t>
  </si>
  <si>
    <t>Mekane Yesus Total</t>
  </si>
  <si>
    <t>Population of Sodo Town Wereda :2018</t>
  </si>
  <si>
    <t>Rural Kebele</t>
  </si>
  <si>
    <t>BS</t>
  </si>
  <si>
    <t>Male</t>
  </si>
  <si>
    <t>HUMBOLARENA</t>
  </si>
  <si>
    <t>ANSOMGEMELA</t>
  </si>
  <si>
    <t>MENTEGERERA</t>
  </si>
  <si>
    <t>TOMEGERERA</t>
  </si>
  <si>
    <t>AFA GENDABA</t>
  </si>
  <si>
    <t>WAREZA GERERA</t>
  </si>
  <si>
    <t>OFA SERE</t>
  </si>
  <si>
    <t>WAREZA SHOHO</t>
  </si>
  <si>
    <t>WAJA KERO</t>
  </si>
  <si>
    <t>DAMOT WAJA</t>
  </si>
  <si>
    <t>KOKOTEMARACHARE</t>
  </si>
  <si>
    <t>DALBO WEGENE</t>
  </si>
  <si>
    <t>BOSA KOCHA</t>
  </si>
  <si>
    <t>SHOCHORA OSE</t>
  </si>
  <si>
    <t>GUTUTO LARENA</t>
  </si>
  <si>
    <t>SODO TOWN WEREDA 2018</t>
  </si>
  <si>
    <t>Adjacent rural keb</t>
  </si>
  <si>
    <t>SODO TOTAL 2018</t>
  </si>
  <si>
    <t>Towns _Oromia Region :2007,2016,2017</t>
  </si>
  <si>
    <t>Geographical Area Name</t>
  </si>
  <si>
    <t>Population 2007</t>
  </si>
  <si>
    <t>Population 2016</t>
  </si>
  <si>
    <t>Population 2017</t>
  </si>
  <si>
    <t>Both Sexes</t>
  </si>
  <si>
    <t>DUKEM-TOWN</t>
  </si>
  <si>
    <t>SULULTA-WEREDA</t>
  </si>
  <si>
    <t>SENDAFA/TOWN/-WEREDA</t>
  </si>
  <si>
    <t>AWEDAY-TOWN</t>
  </si>
  <si>
    <t>METEHARA-TOWN</t>
  </si>
  <si>
    <t>MENDI-TOWN</t>
  </si>
  <si>
    <t>DEDER-TOWN</t>
  </si>
  <si>
    <t>SHAMBU-TOWN</t>
  </si>
  <si>
    <t>GERBE GURACHA-TOWN</t>
  </si>
  <si>
    <t>GELEMSO-TOWN</t>
  </si>
  <si>
    <t>MEKI-TOWN</t>
  </si>
  <si>
    <t>NOTE: Towns newly established and not existed during the 2007 Population and Housing Census</t>
  </si>
  <si>
    <t>Legetafo legedadi</t>
  </si>
  <si>
    <t>AA Liyu Zone</t>
  </si>
  <si>
    <t>Gelan</t>
  </si>
  <si>
    <t>Bishan Guracha</t>
  </si>
  <si>
    <t>Mirab Arsi</t>
  </si>
  <si>
    <t>Counted and Projected Population of Tercha Town and Rural Kebeles: 2007 and 2013</t>
  </si>
  <si>
    <t>Wereda</t>
  </si>
  <si>
    <t>Town/Rural Kebele</t>
  </si>
  <si>
    <t>MAREKA</t>
  </si>
  <si>
    <t>TERCHA-TOWN</t>
  </si>
  <si>
    <t>SHINAGABURI</t>
  </si>
  <si>
    <t>SHEBAYUYU</t>
  </si>
  <si>
    <t>TERCHAZURIYA</t>
  </si>
  <si>
    <t>GUZOSHASHO</t>
  </si>
  <si>
    <t>TOCHA</t>
  </si>
  <si>
    <t>LALA GENJI</t>
  </si>
  <si>
    <t>GENA BOSA</t>
  </si>
  <si>
    <t>BODI ARAI</t>
  </si>
  <si>
    <t>TERCHA TOTAL</t>
  </si>
  <si>
    <t xml:space="preserve">Alaba </t>
  </si>
  <si>
    <t>Tachignaw lenda</t>
  </si>
  <si>
    <t>Galato</t>
  </si>
  <si>
    <t>Gedeba</t>
  </si>
  <si>
    <t>Huletegna choroqo</t>
  </si>
  <si>
    <t>Andegna choroqo</t>
  </si>
  <si>
    <t>chembula</t>
  </si>
  <si>
    <t>hHolugeb Kuke</t>
  </si>
  <si>
    <t>Kulito Twon</t>
  </si>
  <si>
    <t>Wanajana woldeia</t>
  </si>
  <si>
    <t>ALABA KULITO-TOWN</t>
  </si>
  <si>
    <t>TACHIGNAW LENDA</t>
  </si>
  <si>
    <t>WANJANA WOLDIA</t>
  </si>
  <si>
    <t>GALATO</t>
  </si>
  <si>
    <t>GEDEBA</t>
  </si>
  <si>
    <t>HULETEGNA CHOROQO</t>
  </si>
  <si>
    <t>ANDEGNA CHOROQO</t>
  </si>
  <si>
    <t>CHEMBULA</t>
  </si>
  <si>
    <t>HOLUGEB KUKE</t>
  </si>
  <si>
    <t>S.N.N.P REGION</t>
  </si>
  <si>
    <t>Geographical Area</t>
  </si>
  <si>
    <t>Urban + Rural</t>
  </si>
  <si>
    <t>Urban</t>
  </si>
  <si>
    <t>Rural</t>
  </si>
  <si>
    <t>sodo</t>
  </si>
  <si>
    <t>ALABA KULITO-TOWN TOTAL</t>
  </si>
  <si>
    <t>TERCHA-TOWN TOTAL</t>
  </si>
  <si>
    <t>SODO TOWN-WEREDA</t>
  </si>
  <si>
    <t>SODOTOWN-WEREDA</t>
  </si>
  <si>
    <t xml:space="preserve">SODOTOWN-WEREDA TOTAL </t>
  </si>
  <si>
    <t>AMHARA REGION</t>
  </si>
  <si>
    <t>SNNP REGION</t>
  </si>
  <si>
    <t>TOWN/RURAL KEBELE</t>
  </si>
  <si>
    <t>RURAL KEB TOTAL</t>
  </si>
  <si>
    <t>OROMIA REGION</t>
  </si>
  <si>
    <t>POPULATION OF REESTABLISHED TOWNS: 2007 AND 2018</t>
  </si>
  <si>
    <t>Note: The population size was computed based on counted and projected population of respective regions. Names</t>
  </si>
  <si>
    <t>of kebeles included in each towns was  otabined from regional states.</t>
  </si>
  <si>
    <t>Re: post on CSA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</si>
</sst>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  <numFmt numFmtId="167" formatCode="_-* #,##0.00000_-;\-* #,##0.00000_-;_-* &quot;-&quot;??_-;_-@_-"/>
    <numFmt numFmtId="168" formatCode="_-* #,##0.000000_-;\-* #,##0.0000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165" fontId="0" fillId="0" borderId="0" xfId="1" applyNumberFormat="1" applyFont="1"/>
    <xf numFmtId="166" fontId="0" fillId="0" borderId="1" xfId="1" applyNumberFormat="1" applyFont="1" applyBorder="1" applyAlignment="1">
      <alignment horizontal="right"/>
    </xf>
    <xf numFmtId="165" fontId="0" fillId="0" borderId="0" xfId="0" applyNumberFormat="1"/>
    <xf numFmtId="167" fontId="0" fillId="0" borderId="0" xfId="1" applyNumberFormat="1" applyFont="1"/>
    <xf numFmtId="168" fontId="0" fillId="0" borderId="0" xfId="1" applyNumberFormat="1" applyFont="1"/>
    <xf numFmtId="167" fontId="0" fillId="0" borderId="0" xfId="0" applyNumberFormat="1"/>
    <xf numFmtId="1" fontId="0" fillId="0" borderId="0" xfId="0" applyNumberFormat="1"/>
    <xf numFmtId="164" fontId="0" fillId="0" borderId="0" xfId="0" applyNumberFormat="1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165" fontId="0" fillId="0" borderId="1" xfId="1" applyNumberFormat="1" applyFont="1" applyBorder="1"/>
    <xf numFmtId="165" fontId="2" fillId="0" borderId="1" xfId="1" applyNumberFormat="1" applyFont="1" applyBorder="1"/>
    <xf numFmtId="1" fontId="2" fillId="0" borderId="0" xfId="0" applyNumberFormat="1" applyFont="1"/>
    <xf numFmtId="0" fontId="3" fillId="0" borderId="0" xfId="0" applyFont="1"/>
    <xf numFmtId="0" fontId="0" fillId="0" borderId="1" xfId="0" applyBorder="1" applyAlignment="1">
      <alignment horizontal="center"/>
    </xf>
    <xf numFmtId="166" fontId="0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40"/>
  <sheetViews>
    <sheetView tabSelected="1" workbookViewId="0">
      <selection activeCell="E10" sqref="E10"/>
    </sheetView>
  </sheetViews>
  <sheetFormatPr defaultRowHeight="15" x14ac:dyDescent="0.25"/>
  <cols>
    <col min="1" max="1" width="38" customWidth="1"/>
    <col min="2" max="2" width="21" customWidth="1"/>
    <col min="3" max="3" width="7.42578125" customWidth="1"/>
    <col min="4" max="4" width="10.5703125" bestFit="1" customWidth="1"/>
    <col min="5" max="5" width="11.85546875" customWidth="1"/>
    <col min="6" max="8" width="13.42578125" bestFit="1" customWidth="1"/>
    <col min="9" max="9" width="14.28515625" bestFit="1" customWidth="1"/>
    <col min="10" max="11" width="13.28515625" bestFit="1" customWidth="1"/>
    <col min="12" max="13" width="9.5703125" bestFit="1" customWidth="1"/>
    <col min="14" max="16" width="10.5703125" bestFit="1" customWidth="1"/>
  </cols>
  <sheetData>
    <row r="3" spans="1:5" x14ac:dyDescent="0.25">
      <c r="A3" s="1" t="s">
        <v>0</v>
      </c>
      <c r="B3" s="1"/>
      <c r="C3" s="1"/>
      <c r="D3" s="1"/>
      <c r="E3" s="1"/>
    </row>
    <row r="4" spans="1:5" x14ac:dyDescent="0.25">
      <c r="A4" s="1" t="s">
        <v>1</v>
      </c>
      <c r="B4" s="1">
        <v>2007</v>
      </c>
      <c r="C4" s="1"/>
      <c r="D4" s="1"/>
      <c r="E4" s="1" t="s">
        <v>2</v>
      </c>
    </row>
    <row r="5" spans="1:5" x14ac:dyDescent="0.25">
      <c r="A5" s="1"/>
      <c r="B5" s="1" t="s">
        <v>3</v>
      </c>
      <c r="C5" s="1" t="s">
        <v>4</v>
      </c>
      <c r="D5" s="1" t="s">
        <v>5</v>
      </c>
      <c r="E5" s="1"/>
    </row>
    <row r="6" spans="1:5" x14ac:dyDescent="0.25">
      <c r="A6" s="1" t="s">
        <v>6</v>
      </c>
      <c r="B6" s="1">
        <v>12640</v>
      </c>
      <c r="C6" s="1">
        <v>6454</v>
      </c>
      <c r="D6" s="1">
        <v>6186</v>
      </c>
      <c r="E6" s="1">
        <v>17668.280006342909</v>
      </c>
    </row>
    <row r="7" spans="1:5" x14ac:dyDescent="0.25">
      <c r="A7" s="1" t="s">
        <v>7</v>
      </c>
      <c r="B7" s="1">
        <v>4840</v>
      </c>
      <c r="C7" s="1">
        <v>2513</v>
      </c>
      <c r="D7" s="1">
        <v>2327</v>
      </c>
      <c r="E7" s="1">
        <v>6765.385698631304</v>
      </c>
    </row>
    <row r="8" spans="1:5" x14ac:dyDescent="0.25">
      <c r="A8" s="1" t="s">
        <v>8</v>
      </c>
      <c r="B8" s="1">
        <v>7800</v>
      </c>
      <c r="C8" s="1">
        <v>3941</v>
      </c>
      <c r="D8" s="1">
        <v>3859</v>
      </c>
      <c r="E8" s="1">
        <v>10902.894307711606</v>
      </c>
    </row>
    <row r="9" spans="1:5" x14ac:dyDescent="0.25">
      <c r="A9" s="1" t="s">
        <v>9</v>
      </c>
      <c r="B9" s="1">
        <v>6385</v>
      </c>
      <c r="C9" s="1">
        <v>3183</v>
      </c>
      <c r="D9" s="1">
        <v>3202</v>
      </c>
      <c r="E9" s="1">
        <v>7046.1847510496955</v>
      </c>
    </row>
    <row r="10" spans="1:5" x14ac:dyDescent="0.25">
      <c r="A10" s="1" t="s">
        <v>10</v>
      </c>
      <c r="B10" s="1">
        <v>4042</v>
      </c>
      <c r="C10" s="1">
        <v>2047</v>
      </c>
      <c r="D10" s="1">
        <v>1995</v>
      </c>
      <c r="E10" s="1">
        <v>4460.5604954961418</v>
      </c>
    </row>
    <row r="11" spans="1:5" x14ac:dyDescent="0.25">
      <c r="A11" s="1" t="s">
        <v>11</v>
      </c>
      <c r="B11" s="1">
        <v>5388</v>
      </c>
      <c r="C11" s="1">
        <v>2706</v>
      </c>
      <c r="D11" s="1">
        <v>2682</v>
      </c>
      <c r="E11" s="1">
        <v>5945.9425902358271</v>
      </c>
    </row>
    <row r="12" spans="1:5" x14ac:dyDescent="0.25">
      <c r="A12" s="1" t="s">
        <v>12</v>
      </c>
      <c r="B12" s="1">
        <v>5949</v>
      </c>
      <c r="C12" s="1">
        <v>2991</v>
      </c>
      <c r="D12" s="1">
        <v>2958</v>
      </c>
      <c r="E12" s="1">
        <v>6565.0357218472418</v>
      </c>
    </row>
    <row r="13" spans="1:5" x14ac:dyDescent="0.25">
      <c r="A13" s="1" t="s">
        <v>13</v>
      </c>
      <c r="B13" s="1">
        <v>6980</v>
      </c>
      <c r="C13" s="1">
        <v>3531</v>
      </c>
      <c r="D13" s="1">
        <v>3449</v>
      </c>
      <c r="E13" s="1">
        <v>7702.7986785163466</v>
      </c>
    </row>
    <row r="14" spans="1:5" x14ac:dyDescent="0.25">
      <c r="A14" s="1" t="s">
        <v>14</v>
      </c>
      <c r="B14" s="1">
        <v>41384</v>
      </c>
      <c r="C14" s="1">
        <v>20912</v>
      </c>
      <c r="D14" s="1">
        <v>20472</v>
      </c>
      <c r="E14" s="1">
        <v>49388.802243488157</v>
      </c>
    </row>
    <row r="15" spans="1:5" x14ac:dyDescent="0.25">
      <c r="A15" s="1"/>
      <c r="B15" s="1"/>
      <c r="C15" s="1"/>
      <c r="D15" s="1"/>
      <c r="E15" s="1"/>
    </row>
    <row r="16" spans="1:5" x14ac:dyDescent="0.25">
      <c r="A16" s="1" t="s">
        <v>15</v>
      </c>
      <c r="B16" s="1">
        <v>10415</v>
      </c>
      <c r="C16" s="1">
        <v>5180</v>
      </c>
      <c r="D16" s="1">
        <v>5235</v>
      </c>
      <c r="E16" s="1">
        <v>14558.159514720048</v>
      </c>
    </row>
    <row r="17" spans="1:5" x14ac:dyDescent="0.25">
      <c r="A17" s="1" t="s">
        <v>16</v>
      </c>
      <c r="B17" s="1">
        <v>10415</v>
      </c>
      <c r="C17" s="1">
        <v>5180</v>
      </c>
      <c r="D17" s="1">
        <v>5235</v>
      </c>
      <c r="E17" s="1">
        <v>14558.159514720048</v>
      </c>
    </row>
    <row r="18" spans="1:5" x14ac:dyDescent="0.25">
      <c r="A18" s="1" t="s">
        <v>17</v>
      </c>
      <c r="B18" s="1">
        <v>4032</v>
      </c>
      <c r="C18" s="1">
        <v>2026</v>
      </c>
      <c r="D18" s="1">
        <v>2006</v>
      </c>
      <c r="E18" s="1">
        <v>4449.524967303425</v>
      </c>
    </row>
    <row r="19" spans="1:5" x14ac:dyDescent="0.25">
      <c r="A19" s="1" t="s">
        <v>18</v>
      </c>
      <c r="B19" s="1">
        <v>5381</v>
      </c>
      <c r="C19" s="1">
        <v>2718</v>
      </c>
      <c r="D19" s="1">
        <v>2663</v>
      </c>
      <c r="E19" s="1">
        <v>5938.2177205009257</v>
      </c>
    </row>
    <row r="20" spans="1:5" x14ac:dyDescent="0.25">
      <c r="A20" s="1" t="s">
        <v>19</v>
      </c>
      <c r="B20" s="1">
        <v>4709</v>
      </c>
      <c r="C20" s="1">
        <v>2344</v>
      </c>
      <c r="D20" s="1">
        <v>2365</v>
      </c>
      <c r="E20" s="1">
        <v>5196.6302259503555</v>
      </c>
    </row>
    <row r="21" spans="1:5" x14ac:dyDescent="0.25">
      <c r="A21" s="1" t="s">
        <v>20</v>
      </c>
      <c r="B21" s="1">
        <v>24537</v>
      </c>
      <c r="C21" s="1">
        <v>12268</v>
      </c>
      <c r="D21" s="1">
        <v>12269</v>
      </c>
      <c r="E21" s="1">
        <v>30142.532428474755</v>
      </c>
    </row>
    <row r="22" spans="1:5" x14ac:dyDescent="0.25">
      <c r="A22" s="1" t="s">
        <v>21</v>
      </c>
      <c r="B22" s="1">
        <v>8700</v>
      </c>
      <c r="C22" s="1">
        <v>4167</v>
      </c>
      <c r="D22" s="1">
        <v>4533</v>
      </c>
      <c r="E22" s="1">
        <v>12160.920573986023</v>
      </c>
    </row>
    <row r="23" spans="1:5" x14ac:dyDescent="0.25">
      <c r="A23" s="1" t="s">
        <v>16</v>
      </c>
      <c r="B23" s="1">
        <v>4213</v>
      </c>
      <c r="C23" s="1">
        <v>2029</v>
      </c>
      <c r="D23" s="1">
        <v>2184</v>
      </c>
      <c r="E23" s="1">
        <v>5888.9607331267953</v>
      </c>
    </row>
    <row r="24" spans="1:5" x14ac:dyDescent="0.25">
      <c r="A24" s="1" t="s">
        <v>22</v>
      </c>
      <c r="B24" s="1">
        <v>4487</v>
      </c>
      <c r="C24" s="1">
        <v>2138</v>
      </c>
      <c r="D24" s="1">
        <v>2349</v>
      </c>
      <c r="E24" s="1">
        <v>6271.9598408592274</v>
      </c>
    </row>
    <row r="25" spans="1:5" x14ac:dyDescent="0.25">
      <c r="A25" s="1" t="s">
        <v>23</v>
      </c>
      <c r="B25" s="1">
        <v>4539</v>
      </c>
      <c r="C25" s="1">
        <v>2159</v>
      </c>
      <c r="D25" s="1">
        <v>2380</v>
      </c>
      <c r="E25" s="1">
        <v>5009.0262466741697</v>
      </c>
    </row>
    <row r="26" spans="1:5" x14ac:dyDescent="0.25">
      <c r="A26" s="1" t="s">
        <v>24</v>
      </c>
      <c r="B26" s="1">
        <v>3851</v>
      </c>
      <c r="C26" s="1">
        <v>1840</v>
      </c>
      <c r="D26" s="1">
        <v>2011</v>
      </c>
      <c r="E26" s="1">
        <v>4249.7819070152509</v>
      </c>
    </row>
    <row r="27" spans="1:5" x14ac:dyDescent="0.25">
      <c r="A27" s="1" t="s">
        <v>25</v>
      </c>
      <c r="B27" s="1">
        <v>5675</v>
      </c>
      <c r="C27" s="1">
        <v>2669</v>
      </c>
      <c r="D27" s="1">
        <v>3006</v>
      </c>
      <c r="E27" s="1">
        <v>6262.6622493668001</v>
      </c>
    </row>
    <row r="28" spans="1:5" x14ac:dyDescent="0.25">
      <c r="A28" s="1" t="s">
        <v>26</v>
      </c>
      <c r="B28" s="1">
        <v>22765</v>
      </c>
      <c r="C28" s="1">
        <v>10835</v>
      </c>
      <c r="D28" s="1">
        <v>11930</v>
      </c>
      <c r="E28" s="1">
        <v>27682.390977042243</v>
      </c>
    </row>
    <row r="29" spans="1:5" x14ac:dyDescent="0.25">
      <c r="A29" s="1"/>
      <c r="B29" s="1"/>
      <c r="C29" s="1"/>
      <c r="D29" s="1"/>
      <c r="E29" s="1"/>
    </row>
    <row r="30" spans="1:5" x14ac:dyDescent="0.25">
      <c r="A30" s="1" t="s">
        <v>27</v>
      </c>
      <c r="B30" s="1">
        <v>11342</v>
      </c>
      <c r="C30" s="1">
        <v>5776</v>
      </c>
      <c r="D30" s="1">
        <v>5566</v>
      </c>
      <c r="E30" s="1">
        <v>15853.926568982695</v>
      </c>
    </row>
    <row r="31" spans="1:5" x14ac:dyDescent="0.25">
      <c r="A31" s="1" t="s">
        <v>16</v>
      </c>
      <c r="B31" s="1">
        <v>6007</v>
      </c>
      <c r="C31" s="1">
        <v>3048</v>
      </c>
      <c r="D31" s="1">
        <v>2959</v>
      </c>
      <c r="E31" s="1">
        <v>8396.6264239004631</v>
      </c>
    </row>
    <row r="32" spans="1:5" x14ac:dyDescent="0.25">
      <c r="A32" s="1" t="s">
        <v>22</v>
      </c>
      <c r="B32" s="1">
        <v>5335</v>
      </c>
      <c r="C32" s="1">
        <v>2728</v>
      </c>
      <c r="D32" s="1">
        <v>2607</v>
      </c>
      <c r="E32" s="1">
        <v>7457.3001450822321</v>
      </c>
    </row>
    <row r="33" spans="1:5" x14ac:dyDescent="0.25">
      <c r="A33" s="1" t="s">
        <v>28</v>
      </c>
      <c r="B33" s="1">
        <v>1537</v>
      </c>
      <c r="C33" s="1">
        <v>834</v>
      </c>
      <c r="D33" s="1">
        <v>703</v>
      </c>
      <c r="E33" s="1">
        <v>2148.4293014041973</v>
      </c>
    </row>
    <row r="34" spans="1:5" x14ac:dyDescent="0.25">
      <c r="A34" s="1" t="s">
        <v>16</v>
      </c>
      <c r="B34" s="1">
        <v>573</v>
      </c>
      <c r="C34" s="1">
        <v>320</v>
      </c>
      <c r="D34" s="1">
        <v>253</v>
      </c>
      <c r="E34" s="1">
        <v>800.9433895280448</v>
      </c>
    </row>
    <row r="35" spans="1:5" x14ac:dyDescent="0.25">
      <c r="A35" s="1" t="s">
        <v>22</v>
      </c>
      <c r="B35" s="1">
        <v>964</v>
      </c>
      <c r="C35" s="1">
        <v>514</v>
      </c>
      <c r="D35" s="1">
        <v>450</v>
      </c>
      <c r="E35" s="1">
        <v>1347.4859118761524</v>
      </c>
    </row>
    <row r="36" spans="1:5" x14ac:dyDescent="0.25">
      <c r="A36" s="1" t="s">
        <v>29</v>
      </c>
      <c r="B36" s="1">
        <v>3184</v>
      </c>
      <c r="C36" s="1">
        <v>1690</v>
      </c>
      <c r="D36" s="1">
        <v>1494</v>
      </c>
      <c r="E36" s="1">
        <v>3513.7121765610386</v>
      </c>
    </row>
    <row r="37" spans="1:5" x14ac:dyDescent="0.25">
      <c r="A37" s="1" t="s">
        <v>30</v>
      </c>
      <c r="B37" s="1">
        <v>3633</v>
      </c>
      <c r="C37" s="1">
        <v>1859</v>
      </c>
      <c r="D37" s="1">
        <v>1774</v>
      </c>
      <c r="E37" s="1">
        <v>4009.2073924140241</v>
      </c>
    </row>
    <row r="38" spans="1:5" x14ac:dyDescent="0.25">
      <c r="A38" s="1" t="s">
        <v>31</v>
      </c>
      <c r="B38" s="1">
        <v>2589</v>
      </c>
      <c r="C38" s="1">
        <v>1382</v>
      </c>
      <c r="D38" s="1">
        <v>1207</v>
      </c>
      <c r="E38" s="1">
        <v>2857.098249094387</v>
      </c>
    </row>
    <row r="39" spans="1:5" x14ac:dyDescent="0.25">
      <c r="A39" s="1" t="s">
        <v>32</v>
      </c>
      <c r="B39" s="1">
        <v>7268</v>
      </c>
      <c r="C39" s="1">
        <v>4137</v>
      </c>
      <c r="D39" s="1">
        <v>3131</v>
      </c>
      <c r="E39" s="1">
        <v>8020.6218904665911</v>
      </c>
    </row>
    <row r="40" spans="1:5" x14ac:dyDescent="0.25">
      <c r="A40" s="1" t="s">
        <v>33</v>
      </c>
      <c r="B40" s="1">
        <v>29553</v>
      </c>
      <c r="C40" s="1">
        <v>15678</v>
      </c>
      <c r="D40" s="1">
        <v>13875</v>
      </c>
      <c r="E40" s="1">
        <v>36402.995578922928</v>
      </c>
    </row>
    <row r="41" spans="1:5" x14ac:dyDescent="0.25">
      <c r="A41" s="1" t="s">
        <v>34</v>
      </c>
      <c r="B41" s="1">
        <v>13901</v>
      </c>
      <c r="C41" s="1">
        <v>7013</v>
      </c>
      <c r="D41" s="1">
        <v>6888</v>
      </c>
      <c r="E41" s="1">
        <v>19430.914586089621</v>
      </c>
    </row>
    <row r="42" spans="1:5" x14ac:dyDescent="0.25">
      <c r="A42" s="1" t="s">
        <v>16</v>
      </c>
      <c r="B42" s="1">
        <v>5132</v>
      </c>
      <c r="C42" s="1">
        <v>2711</v>
      </c>
      <c r="D42" s="1">
        <v>2421</v>
      </c>
      <c r="E42" s="1">
        <v>7173.5453316892263</v>
      </c>
    </row>
    <row r="43" spans="1:5" x14ac:dyDescent="0.25">
      <c r="A43" s="1" t="s">
        <v>22</v>
      </c>
      <c r="B43" s="1">
        <v>3914</v>
      </c>
      <c r="C43" s="1">
        <v>1889</v>
      </c>
      <c r="D43" s="1">
        <v>2025</v>
      </c>
      <c r="E43" s="1">
        <v>5471.0164513311829</v>
      </c>
    </row>
    <row r="44" spans="1:5" x14ac:dyDescent="0.25">
      <c r="A44" s="1" t="s">
        <v>35</v>
      </c>
      <c r="B44" s="1">
        <v>4855</v>
      </c>
      <c r="C44" s="1">
        <v>2413</v>
      </c>
      <c r="D44" s="1">
        <v>2442</v>
      </c>
      <c r="E44" s="1">
        <v>6786.3528030692105</v>
      </c>
    </row>
    <row r="45" spans="1:5" x14ac:dyDescent="0.25">
      <c r="A45" s="1" t="s">
        <v>36</v>
      </c>
      <c r="B45" s="1">
        <v>6408</v>
      </c>
      <c r="C45" s="1">
        <v>3309</v>
      </c>
      <c r="D45" s="1">
        <v>3099</v>
      </c>
      <c r="E45" s="1">
        <v>7071.5664658929436</v>
      </c>
    </row>
    <row r="46" spans="1:5" x14ac:dyDescent="0.25">
      <c r="A46" s="1" t="s">
        <v>37</v>
      </c>
      <c r="B46" s="1">
        <v>5971</v>
      </c>
      <c r="C46" s="1">
        <v>3150</v>
      </c>
      <c r="D46" s="1">
        <v>2821</v>
      </c>
      <c r="E46" s="1">
        <v>6589.3138838712184</v>
      </c>
    </row>
    <row r="47" spans="1:5" x14ac:dyDescent="0.25">
      <c r="A47" s="1" t="s">
        <v>38</v>
      </c>
      <c r="B47" s="1">
        <v>9329</v>
      </c>
      <c r="C47" s="1">
        <v>4819</v>
      </c>
      <c r="D47" s="1">
        <v>4510</v>
      </c>
      <c r="E47" s="1">
        <v>10295.044250985529</v>
      </c>
    </row>
    <row r="48" spans="1:5" x14ac:dyDescent="0.25">
      <c r="A48" s="1" t="s">
        <v>39</v>
      </c>
      <c r="B48" s="1">
        <v>5118</v>
      </c>
      <c r="C48" s="1">
        <v>2629</v>
      </c>
      <c r="D48" s="1">
        <v>2489</v>
      </c>
      <c r="E48" s="1">
        <v>5647.9833290324732</v>
      </c>
    </row>
    <row r="49" spans="1:8" x14ac:dyDescent="0.25">
      <c r="A49" s="1" t="s">
        <v>40</v>
      </c>
      <c r="B49" s="1">
        <v>8488</v>
      </c>
      <c r="C49" s="1">
        <v>4418</v>
      </c>
      <c r="D49" s="1">
        <v>4070</v>
      </c>
      <c r="E49" s="1">
        <v>9366.9563299780457</v>
      </c>
    </row>
    <row r="50" spans="1:8" x14ac:dyDescent="0.25">
      <c r="A50" s="1" t="s">
        <v>41</v>
      </c>
      <c r="B50" s="1">
        <v>49215</v>
      </c>
      <c r="C50" s="1">
        <v>25338</v>
      </c>
      <c r="D50" s="1">
        <v>23877</v>
      </c>
      <c r="E50" s="1">
        <v>58401.778845849825</v>
      </c>
    </row>
    <row r="51" spans="1:8" x14ac:dyDescent="0.25">
      <c r="A51" s="1"/>
      <c r="B51" s="1"/>
      <c r="C51" s="1"/>
      <c r="D51" s="1"/>
      <c r="E51" s="1"/>
    </row>
    <row r="54" spans="1:8" x14ac:dyDescent="0.25">
      <c r="A54" s="1" t="s">
        <v>42</v>
      </c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>
        <v>2007</v>
      </c>
      <c r="D55" s="1"/>
      <c r="E55" s="1"/>
      <c r="F55" s="1">
        <v>2018</v>
      </c>
      <c r="G55" s="1"/>
      <c r="H55" s="1"/>
    </row>
    <row r="56" spans="1:8" x14ac:dyDescent="0.25">
      <c r="A56" s="1"/>
      <c r="B56" s="1" t="s">
        <v>43</v>
      </c>
      <c r="C56" s="1" t="s">
        <v>44</v>
      </c>
      <c r="D56" s="1" t="s">
        <v>45</v>
      </c>
      <c r="E56" s="1" t="s">
        <v>5</v>
      </c>
      <c r="F56" s="1" t="s">
        <v>44</v>
      </c>
      <c r="G56" s="1" t="s">
        <v>45</v>
      </c>
      <c r="H56" s="1" t="s">
        <v>5</v>
      </c>
    </row>
    <row r="57" spans="1:8" x14ac:dyDescent="0.25">
      <c r="A57" s="1">
        <v>1</v>
      </c>
      <c r="B57" s="1" t="s">
        <v>46</v>
      </c>
      <c r="C57" s="1">
        <v>2758</v>
      </c>
      <c r="D57" s="1">
        <v>1350</v>
      </c>
      <c r="E57" s="1">
        <v>1408</v>
      </c>
      <c r="F57" s="1">
        <v>3342.4733170007494</v>
      </c>
      <c r="G57" s="1">
        <v>1637.7819455927311</v>
      </c>
      <c r="H57" s="1">
        <v>1704.6913714080181</v>
      </c>
    </row>
    <row r="58" spans="1:8" x14ac:dyDescent="0.25">
      <c r="A58" s="1">
        <v>2</v>
      </c>
      <c r="B58" s="1" t="s">
        <v>47</v>
      </c>
      <c r="C58" s="1">
        <v>1418</v>
      </c>
      <c r="D58" s="1">
        <v>691</v>
      </c>
      <c r="E58" s="1">
        <v>727</v>
      </c>
      <c r="F58" s="1">
        <v>1718.4939284669845</v>
      </c>
      <c r="G58" s="1">
        <v>838.30172178116823</v>
      </c>
      <c r="H58" s="1">
        <v>880.19220668581625</v>
      </c>
    </row>
    <row r="59" spans="1:8" x14ac:dyDescent="0.25">
      <c r="A59" s="1">
        <v>3</v>
      </c>
      <c r="B59" s="1" t="s">
        <v>48</v>
      </c>
      <c r="C59" s="1">
        <v>7059</v>
      </c>
      <c r="D59" s="1">
        <v>3458</v>
      </c>
      <c r="E59" s="1">
        <v>3601</v>
      </c>
      <c r="F59" s="1">
        <v>8554.9447354486419</v>
      </c>
      <c r="G59" s="1">
        <v>4195.1481243404924</v>
      </c>
      <c r="H59" s="1">
        <v>4359.7966111081496</v>
      </c>
    </row>
    <row r="60" spans="1:8" x14ac:dyDescent="0.25">
      <c r="A60" s="1">
        <v>4</v>
      </c>
      <c r="B60" s="1" t="s">
        <v>49</v>
      </c>
      <c r="C60" s="1">
        <v>6860</v>
      </c>
      <c r="D60" s="1">
        <v>3397</v>
      </c>
      <c r="E60" s="1">
        <v>3463</v>
      </c>
      <c r="F60" s="1">
        <v>8313.8621290532374</v>
      </c>
      <c r="G60" s="1">
        <v>4121.1446438359317</v>
      </c>
      <c r="H60" s="1">
        <v>4192.7174852173057</v>
      </c>
    </row>
    <row r="61" spans="1:8" x14ac:dyDescent="0.25">
      <c r="A61" s="1">
        <v>5</v>
      </c>
      <c r="B61" s="1" t="s">
        <v>50</v>
      </c>
      <c r="C61" s="1">
        <v>5599</v>
      </c>
      <c r="D61" s="1">
        <v>2820</v>
      </c>
      <c r="E61" s="1">
        <v>2779</v>
      </c>
      <c r="F61" s="1">
        <v>6785.7306741559169</v>
      </c>
      <c r="G61" s="1">
        <v>3421.1445085714827</v>
      </c>
      <c r="H61" s="1">
        <v>3364.5861655844342</v>
      </c>
    </row>
    <row r="62" spans="1:8" x14ac:dyDescent="0.25">
      <c r="A62" s="1">
        <v>6</v>
      </c>
      <c r="B62" s="1" t="s">
        <v>51</v>
      </c>
      <c r="C62" s="1">
        <v>6045</v>
      </c>
      <c r="D62" s="1">
        <v>2935</v>
      </c>
      <c r="E62" s="1">
        <v>3110</v>
      </c>
      <c r="F62" s="1">
        <v>7325.993190961497</v>
      </c>
      <c r="G62" s="1">
        <v>3560.6592668997523</v>
      </c>
      <c r="H62" s="1">
        <v>3765.3339240617452</v>
      </c>
    </row>
    <row r="63" spans="1:8" x14ac:dyDescent="0.25">
      <c r="A63" s="1">
        <v>7</v>
      </c>
      <c r="B63" s="1" t="s">
        <v>52</v>
      </c>
      <c r="C63" s="1">
        <v>6246</v>
      </c>
      <c r="D63" s="1">
        <v>3102</v>
      </c>
      <c r="E63" s="1">
        <v>3144</v>
      </c>
      <c r="F63" s="1">
        <v>7569.7573058113085</v>
      </c>
      <c r="G63" s="1">
        <v>3763.258959428631</v>
      </c>
      <c r="H63" s="1">
        <v>3806.498346382677</v>
      </c>
    </row>
    <row r="64" spans="1:8" x14ac:dyDescent="0.25">
      <c r="A64" s="1">
        <v>8</v>
      </c>
      <c r="B64" s="1" t="s">
        <v>53</v>
      </c>
      <c r="C64" s="1">
        <v>3385</v>
      </c>
      <c r="D64" s="1">
        <v>1606</v>
      </c>
      <c r="E64" s="1">
        <v>1779</v>
      </c>
      <c r="F64" s="1">
        <v>4102.2217913771774</v>
      </c>
      <c r="G64" s="1">
        <v>1948.3539293495749</v>
      </c>
      <c r="H64" s="1">
        <v>2153.8678620276028</v>
      </c>
    </row>
    <row r="65" spans="1:10" x14ac:dyDescent="0.25">
      <c r="A65" s="1">
        <v>9</v>
      </c>
      <c r="B65" s="1" t="s">
        <v>54</v>
      </c>
      <c r="C65" s="1">
        <v>5016</v>
      </c>
      <c r="D65" s="1">
        <v>2440</v>
      </c>
      <c r="E65" s="1">
        <v>2576</v>
      </c>
      <c r="F65" s="1">
        <v>6078.9495701448141</v>
      </c>
      <c r="G65" s="1">
        <v>2960.1392201824174</v>
      </c>
      <c r="H65" s="1">
        <v>3118.8103499623971</v>
      </c>
    </row>
    <row r="66" spans="1:10" x14ac:dyDescent="0.25">
      <c r="A66" s="1">
        <v>10</v>
      </c>
      <c r="B66" s="1" t="s">
        <v>55</v>
      </c>
      <c r="C66" s="1">
        <v>5572</v>
      </c>
      <c r="D66" s="1">
        <v>2791</v>
      </c>
      <c r="E66" s="1">
        <v>2781</v>
      </c>
      <c r="F66" s="1">
        <v>6752.9701282280748</v>
      </c>
      <c r="G66" s="1">
        <v>3385.9625260365278</v>
      </c>
      <c r="H66" s="1">
        <v>3367.0076021915474</v>
      </c>
    </row>
    <row r="67" spans="1:10" x14ac:dyDescent="0.25">
      <c r="A67" s="1">
        <v>11</v>
      </c>
      <c r="B67" s="1" t="s">
        <v>56</v>
      </c>
      <c r="C67" s="1">
        <v>5802</v>
      </c>
      <c r="D67" s="1">
        <v>2891</v>
      </c>
      <c r="E67" s="1">
        <v>2911</v>
      </c>
      <c r="F67" s="1">
        <v>7031.6806888454803</v>
      </c>
      <c r="G67" s="1">
        <v>3507.2797071915447</v>
      </c>
      <c r="H67" s="1">
        <v>3524.4009816539356</v>
      </c>
    </row>
    <row r="68" spans="1:10" x14ac:dyDescent="0.25">
      <c r="A68" s="1">
        <v>12</v>
      </c>
      <c r="B68" s="1" t="s">
        <v>57</v>
      </c>
      <c r="C68" s="1">
        <v>4007</v>
      </c>
      <c r="D68" s="1">
        <v>2051</v>
      </c>
      <c r="E68" s="1">
        <v>1956</v>
      </c>
      <c r="F68" s="1">
        <v>4856.3803872465633</v>
      </c>
      <c r="G68" s="1">
        <v>2488.2153854894013</v>
      </c>
      <c r="H68" s="1">
        <v>2368.1650017571615</v>
      </c>
    </row>
    <row r="69" spans="1:10" x14ac:dyDescent="0.25">
      <c r="A69" s="1">
        <v>13</v>
      </c>
      <c r="B69" s="1" t="s">
        <v>58</v>
      </c>
      <c r="C69" s="1">
        <v>4463</v>
      </c>
      <c r="D69" s="1">
        <v>2189</v>
      </c>
      <c r="E69" s="1">
        <v>2274</v>
      </c>
      <c r="F69" s="1">
        <v>5408.8065177715589</v>
      </c>
      <c r="G69" s="1">
        <v>2655.6330954833247</v>
      </c>
      <c r="H69" s="1">
        <v>2753.1734222882342</v>
      </c>
    </row>
    <row r="70" spans="1:10" x14ac:dyDescent="0.25">
      <c r="A70" s="1">
        <v>14</v>
      </c>
      <c r="B70" s="1" t="s">
        <v>59</v>
      </c>
      <c r="C70" s="1">
        <v>2402</v>
      </c>
      <c r="D70" s="1">
        <v>1174</v>
      </c>
      <c r="E70" s="1">
        <v>1228</v>
      </c>
      <c r="F70" s="1">
        <v>2911.0257835276898</v>
      </c>
      <c r="G70" s="1">
        <v>1424.263706759901</v>
      </c>
      <c r="H70" s="1">
        <v>1486.7620767677886</v>
      </c>
    </row>
    <row r="71" spans="1:10" x14ac:dyDescent="0.25">
      <c r="A71" s="1">
        <v>15</v>
      </c>
      <c r="B71" s="1" t="s">
        <v>60</v>
      </c>
      <c r="C71" s="1">
        <v>3305</v>
      </c>
      <c r="D71" s="1">
        <v>1632</v>
      </c>
      <c r="E71" s="1">
        <v>1673</v>
      </c>
      <c r="F71" s="1">
        <v>4005.4281183004578</v>
      </c>
      <c r="G71" s="1">
        <v>1979.8963964498791</v>
      </c>
      <c r="H71" s="1">
        <v>2025.5317218505786</v>
      </c>
    </row>
    <row r="72" spans="1:10" x14ac:dyDescent="0.25">
      <c r="A72" s="1"/>
      <c r="B72" s="1" t="s">
        <v>3</v>
      </c>
      <c r="C72" s="1">
        <v>69937</v>
      </c>
      <c r="D72" s="1">
        <v>34527</v>
      </c>
      <c r="E72" s="1">
        <v>35410</v>
      </c>
      <c r="F72" s="1">
        <v>84758.718266340147</v>
      </c>
      <c r="G72" s="1">
        <v>41887.183137392749</v>
      </c>
      <c r="H72" s="1">
        <v>42871.535128947391</v>
      </c>
    </row>
    <row r="73" spans="1:10" x14ac:dyDescent="0.25">
      <c r="A73" s="1"/>
      <c r="B73" s="1"/>
      <c r="C73" s="1"/>
      <c r="D73" s="1"/>
      <c r="E73" s="1"/>
      <c r="F73" s="1"/>
      <c r="G73" s="1"/>
      <c r="H73" s="1"/>
    </row>
    <row r="74" spans="1:10" x14ac:dyDescent="0.25">
      <c r="A74" s="1"/>
      <c r="B74" s="1" t="s">
        <v>61</v>
      </c>
      <c r="C74" s="1">
        <v>169535.96552989955</v>
      </c>
      <c r="D74" s="1">
        <v>83967.921553772991</v>
      </c>
      <c r="E74" s="1">
        <v>85568.043976126559</v>
      </c>
      <c r="F74" s="1"/>
      <c r="G74" s="1"/>
      <c r="H74" s="1"/>
    </row>
    <row r="75" spans="1:10" x14ac:dyDescent="0.25">
      <c r="A75" s="1"/>
      <c r="B75" s="1" t="s">
        <v>62</v>
      </c>
      <c r="C75" s="1">
        <v>84758.718266340147</v>
      </c>
      <c r="D75" s="1">
        <v>41887.183137392749</v>
      </c>
      <c r="E75" s="1">
        <v>42871.535128947391</v>
      </c>
      <c r="F75" s="1"/>
      <c r="G75" s="1"/>
      <c r="H75" s="1"/>
    </row>
    <row r="76" spans="1:10" x14ac:dyDescent="0.25">
      <c r="A76" s="1"/>
      <c r="B76" s="1" t="s">
        <v>63</v>
      </c>
      <c r="C76" s="1">
        <v>254294.6837962397</v>
      </c>
      <c r="D76" s="1">
        <v>125855.10469116573</v>
      </c>
      <c r="E76" s="1">
        <v>128439.57910507395</v>
      </c>
      <c r="F76" s="1"/>
      <c r="G76" s="1"/>
      <c r="H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</row>
    <row r="79" spans="1:10" x14ac:dyDescent="0.25">
      <c r="A79" s="1" t="s">
        <v>64</v>
      </c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 t="s">
        <v>65</v>
      </c>
      <c r="B80" s="1" t="s">
        <v>66</v>
      </c>
      <c r="C80" s="1"/>
      <c r="D80" s="1"/>
      <c r="E80" s="1" t="s">
        <v>67</v>
      </c>
      <c r="F80" s="1"/>
      <c r="G80" s="1"/>
      <c r="H80" s="1" t="s">
        <v>68</v>
      </c>
      <c r="I80" s="1"/>
      <c r="J80" s="1"/>
    </row>
    <row r="81" spans="1:10" x14ac:dyDescent="0.25">
      <c r="A81" s="1"/>
      <c r="B81" s="1" t="s">
        <v>69</v>
      </c>
      <c r="C81" s="1" t="s">
        <v>45</v>
      </c>
      <c r="D81" s="1" t="s">
        <v>5</v>
      </c>
      <c r="E81" s="1" t="s">
        <v>69</v>
      </c>
      <c r="F81" s="1" t="s">
        <v>45</v>
      </c>
      <c r="G81" s="1" t="s">
        <v>5</v>
      </c>
      <c r="H81" s="1" t="s">
        <v>69</v>
      </c>
      <c r="I81" s="1" t="s">
        <v>45</v>
      </c>
      <c r="J81" s="1" t="s">
        <v>5</v>
      </c>
    </row>
    <row r="82" spans="1:10" x14ac:dyDescent="0.25">
      <c r="A82" s="1" t="s">
        <v>70</v>
      </c>
      <c r="B82" s="1">
        <v>6670</v>
      </c>
      <c r="C82" s="1">
        <v>3242</v>
      </c>
      <c r="D82" s="1">
        <v>3428</v>
      </c>
      <c r="E82" s="1">
        <v>10263.982082677712</v>
      </c>
      <c r="F82" s="1">
        <v>5147.8510475477597</v>
      </c>
      <c r="G82" s="1">
        <v>5116.1310351299526</v>
      </c>
      <c r="H82" s="1">
        <v>10764.615097092354</v>
      </c>
      <c r="I82" s="1">
        <v>5398.941137819922</v>
      </c>
      <c r="J82" s="1">
        <v>5365.6739592724316</v>
      </c>
    </row>
    <row r="83" spans="1:10" x14ac:dyDescent="0.25">
      <c r="A83" s="1" t="s">
        <v>71</v>
      </c>
      <c r="B83" s="1">
        <v>15145</v>
      </c>
      <c r="C83" s="1">
        <v>7424</v>
      </c>
      <c r="D83" s="1">
        <v>7721</v>
      </c>
      <c r="E83" s="1">
        <v>23305.548522062061</v>
      </c>
      <c r="F83" s="1">
        <v>11688.786224154544</v>
      </c>
      <c r="G83" s="1">
        <v>11616.762297907517</v>
      </c>
      <c r="H83" s="1">
        <v>24442.293200219447</v>
      </c>
      <c r="I83" s="1">
        <v>12258.915072306256</v>
      </c>
      <c r="J83" s="1">
        <v>12183.378127913191</v>
      </c>
    </row>
    <row r="84" spans="1:10" x14ac:dyDescent="0.25">
      <c r="A84" s="1" t="s">
        <v>72</v>
      </c>
      <c r="B84" s="1">
        <v>12298</v>
      </c>
      <c r="C84" s="1">
        <v>6373</v>
      </c>
      <c r="D84" s="1">
        <v>5925</v>
      </c>
      <c r="E84" s="1">
        <v>18924.505495167989</v>
      </c>
      <c r="F84" s="1">
        <v>9491.4950798714144</v>
      </c>
      <c r="G84" s="1">
        <v>9433.0104152965741</v>
      </c>
      <c r="H84" s="1">
        <v>19847.561688761882</v>
      </c>
      <c r="I84" s="1">
        <v>9954.4494921903133</v>
      </c>
      <c r="J84" s="1">
        <v>9893.1121965715683</v>
      </c>
    </row>
    <row r="85" spans="1:10" x14ac:dyDescent="0.25">
      <c r="A85" s="1" t="s">
        <v>73</v>
      </c>
      <c r="B85" s="1">
        <v>7686</v>
      </c>
      <c r="C85" s="1">
        <v>3975</v>
      </c>
      <c r="D85" s="1">
        <v>3711</v>
      </c>
      <c r="E85" s="1">
        <v>11827.43122750538</v>
      </c>
      <c r="F85" s="1">
        <v>5931.9914769793213</v>
      </c>
      <c r="G85" s="1">
        <v>5895.4397505260586</v>
      </c>
      <c r="H85" s="1">
        <v>12404.322584145701</v>
      </c>
      <c r="I85" s="1">
        <v>6221.3285735058344</v>
      </c>
      <c r="J85" s="1">
        <v>6182.9940106398662</v>
      </c>
    </row>
    <row r="86" spans="1:10" x14ac:dyDescent="0.25">
      <c r="A86" s="1" t="s">
        <v>74</v>
      </c>
      <c r="B86" s="1">
        <v>9444</v>
      </c>
      <c r="C86" s="1">
        <v>4916</v>
      </c>
      <c r="D86" s="1">
        <v>4528</v>
      </c>
      <c r="E86" s="1">
        <v>14532.690672984754</v>
      </c>
      <c r="F86" s="1">
        <v>7288.8013932595259</v>
      </c>
      <c r="G86" s="1">
        <v>7243.8892797252283</v>
      </c>
      <c r="H86" s="1">
        <v>15241.532980051004</v>
      </c>
      <c r="I86" s="1">
        <v>7644.3178569072488</v>
      </c>
      <c r="J86" s="1">
        <v>7597.2151231437556</v>
      </c>
    </row>
    <row r="87" spans="1:10" x14ac:dyDescent="0.25">
      <c r="A87" s="1" t="s">
        <v>75</v>
      </c>
      <c r="B87" s="1">
        <v>14008</v>
      </c>
      <c r="C87" s="1">
        <v>7065</v>
      </c>
      <c r="D87" s="1">
        <v>6943</v>
      </c>
      <c r="E87" s="1">
        <v>21555.901201521647</v>
      </c>
      <c r="F87" s="1">
        <v>10811.258991611547</v>
      </c>
      <c r="G87" s="1">
        <v>10744.6422099101</v>
      </c>
      <c r="H87" s="1">
        <v>22607.305589215845</v>
      </c>
      <c r="I87" s="1">
        <v>11338.585825874283</v>
      </c>
      <c r="J87" s="1">
        <v>11268.719763341562</v>
      </c>
    </row>
    <row r="88" spans="1:10" x14ac:dyDescent="0.25">
      <c r="A88" s="1" t="s">
        <v>76</v>
      </c>
      <c r="B88" s="1">
        <v>12967</v>
      </c>
      <c r="C88" s="1">
        <v>6960</v>
      </c>
      <c r="D88" s="1">
        <v>6007</v>
      </c>
      <c r="E88" s="1">
        <v>19953.981359232668</v>
      </c>
      <c r="F88" s="1">
        <v>10007.823768148695</v>
      </c>
      <c r="G88" s="1">
        <v>9946.1575910839729</v>
      </c>
      <c r="H88" s="1">
        <v>20927.250969114928</v>
      </c>
      <c r="I88" s="1">
        <v>10495.962478877202</v>
      </c>
      <c r="J88" s="1">
        <v>10431.288490237726</v>
      </c>
    </row>
    <row r="89" spans="1:10" x14ac:dyDescent="0.25">
      <c r="A89" s="1" t="s">
        <v>77</v>
      </c>
      <c r="B89" s="1">
        <v>14995</v>
      </c>
      <c r="C89" s="1">
        <v>7757</v>
      </c>
      <c r="D89" s="1">
        <v>7238</v>
      </c>
      <c r="E89" s="1">
        <v>23074.724337294196</v>
      </c>
      <c r="F89" s="1">
        <v>11573.017459966813</v>
      </c>
      <c r="G89" s="1">
        <v>11501.706877327382</v>
      </c>
      <c r="H89" s="1">
        <v>24200.210401934008</v>
      </c>
      <c r="I89" s="1">
        <v>12137.499604439239</v>
      </c>
      <c r="J89" s="1">
        <v>12062.710797494768</v>
      </c>
    </row>
    <row r="90" spans="1:10" x14ac:dyDescent="0.25">
      <c r="A90" s="1" t="s">
        <v>78</v>
      </c>
      <c r="B90" s="1">
        <v>19872</v>
      </c>
      <c r="C90" s="1">
        <v>9900</v>
      </c>
      <c r="D90" s="1">
        <v>9972</v>
      </c>
      <c r="E90" s="1">
        <v>30579.5879980467</v>
      </c>
      <c r="F90" s="1">
        <v>15337.045879590565</v>
      </c>
      <c r="G90" s="1">
        <v>15242.542118456135</v>
      </c>
      <c r="H90" s="1">
        <v>32071.129116854459</v>
      </c>
      <c r="I90" s="1">
        <v>16085.121183022113</v>
      </c>
      <c r="J90" s="1">
        <v>15986.007933832347</v>
      </c>
    </row>
    <row r="91" spans="1:10" x14ac:dyDescent="0.25">
      <c r="A91" s="1" t="s">
        <v>79</v>
      </c>
      <c r="B91" s="1">
        <v>16484</v>
      </c>
      <c r="C91" s="1">
        <v>9003</v>
      </c>
      <c r="D91" s="1">
        <v>7481</v>
      </c>
      <c r="E91" s="1">
        <v>25366.039078089863</v>
      </c>
      <c r="F91" s="1">
        <v>12722.215392470354</v>
      </c>
      <c r="G91" s="1">
        <v>12643.823685619509</v>
      </c>
      <c r="H91" s="1">
        <v>26603.28564624743</v>
      </c>
      <c r="I91" s="1">
        <v>13342.750482132473</v>
      </c>
      <c r="J91" s="1">
        <v>13260.535164114957</v>
      </c>
    </row>
    <row r="92" spans="1:10" x14ac:dyDescent="0.25">
      <c r="A92" s="1" t="s">
        <v>80</v>
      </c>
      <c r="B92" s="1">
        <v>36252</v>
      </c>
      <c r="C92" s="1">
        <v>18873</v>
      </c>
      <c r="D92" s="1">
        <v>17379</v>
      </c>
      <c r="E92" s="1">
        <v>55785.588974697508</v>
      </c>
      <c r="F92" s="1">
        <v>27978.994928890759</v>
      </c>
      <c r="G92" s="1">
        <v>27806.594045806749</v>
      </c>
      <c r="H92" s="1">
        <v>58506.570689623986</v>
      </c>
      <c r="I92" s="1">
        <v>29343.690274100121</v>
      </c>
      <c r="J92" s="1">
        <v>29162.880415523865</v>
      </c>
    </row>
    <row r="93" spans="1:10" x14ac:dyDescent="0.25">
      <c r="A93" s="1" t="s">
        <v>81</v>
      </c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 t="s">
        <v>82</v>
      </c>
      <c r="B94" s="1" t="s">
        <v>83</v>
      </c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 t="s">
        <v>84</v>
      </c>
      <c r="B95" s="1" t="s">
        <v>83</v>
      </c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 t="s">
        <v>85</v>
      </c>
      <c r="B96" s="1" t="s">
        <v>86</v>
      </c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 t="s">
        <v>87</v>
      </c>
      <c r="B99" s="1"/>
      <c r="C99" s="1"/>
      <c r="D99" s="1"/>
      <c r="E99" s="1"/>
      <c r="F99" s="1"/>
      <c r="G99" s="1"/>
      <c r="H99" s="1"/>
    </row>
    <row r="100" spans="1:10" x14ac:dyDescent="0.25">
      <c r="A100" s="1" t="s">
        <v>88</v>
      </c>
      <c r="B100" s="1" t="s">
        <v>89</v>
      </c>
      <c r="C100" s="1">
        <v>2007</v>
      </c>
      <c r="D100" s="1"/>
      <c r="E100" s="1"/>
      <c r="F100" s="1">
        <v>2013</v>
      </c>
      <c r="G100" s="1"/>
      <c r="H100" s="1"/>
    </row>
    <row r="101" spans="1:10" x14ac:dyDescent="0.25">
      <c r="A101" s="1"/>
      <c r="B101" s="1"/>
      <c r="C101" s="1" t="s">
        <v>69</v>
      </c>
      <c r="D101" s="1" t="s">
        <v>45</v>
      </c>
      <c r="E101" s="1" t="s">
        <v>5</v>
      </c>
      <c r="F101" s="1" t="s">
        <v>69</v>
      </c>
      <c r="G101" s="1" t="s">
        <v>45</v>
      </c>
      <c r="H101" s="1" t="s">
        <v>5</v>
      </c>
    </row>
    <row r="102" spans="1:10" x14ac:dyDescent="0.25">
      <c r="A102" s="1" t="s">
        <v>90</v>
      </c>
      <c r="B102" s="1" t="s">
        <v>91</v>
      </c>
      <c r="C102" s="1">
        <v>9080</v>
      </c>
      <c r="D102" s="1">
        <v>5120</v>
      </c>
      <c r="E102" s="1">
        <v>3960</v>
      </c>
      <c r="F102" s="1">
        <v>15458.383060928951</v>
      </c>
      <c r="G102" s="1">
        <v>8406.430268618451</v>
      </c>
      <c r="H102" s="1">
        <v>7051.9527923105006</v>
      </c>
    </row>
    <row r="103" spans="1:10" x14ac:dyDescent="0.25">
      <c r="A103" s="1" t="s">
        <v>90</v>
      </c>
      <c r="B103" s="1" t="s">
        <v>92</v>
      </c>
      <c r="C103" s="1">
        <v>2969</v>
      </c>
      <c r="D103" s="1">
        <v>1433</v>
      </c>
      <c r="E103" s="1">
        <v>1536</v>
      </c>
      <c r="F103" s="1">
        <v>3281.1667022422057</v>
      </c>
      <c r="G103" s="1">
        <v>1585.9924946266196</v>
      </c>
      <c r="H103" s="1">
        <v>1695.1742076155861</v>
      </c>
    </row>
    <row r="104" spans="1:10" x14ac:dyDescent="0.25">
      <c r="A104" s="1" t="s">
        <v>90</v>
      </c>
      <c r="B104" s="1" t="s">
        <v>93</v>
      </c>
      <c r="C104" s="1">
        <v>2781</v>
      </c>
      <c r="D104" s="1">
        <v>1421</v>
      </c>
      <c r="E104" s="1">
        <v>1360</v>
      </c>
      <c r="F104" s="1">
        <v>3073.6468256106173</v>
      </c>
      <c r="G104" s="1">
        <v>1572.7113292843173</v>
      </c>
      <c r="H104" s="1">
        <v>1500.9354963263002</v>
      </c>
    </row>
    <row r="105" spans="1:10" x14ac:dyDescent="0.25">
      <c r="A105" s="1" t="s">
        <v>90</v>
      </c>
      <c r="B105" s="1" t="s">
        <v>94</v>
      </c>
      <c r="C105" s="1">
        <v>2266</v>
      </c>
      <c r="D105" s="1">
        <v>1130</v>
      </c>
      <c r="E105" s="1">
        <v>1136</v>
      </c>
      <c r="F105" s="1">
        <v>2504.3656607825096</v>
      </c>
      <c r="G105" s="1">
        <v>1250.6430697334824</v>
      </c>
      <c r="H105" s="1">
        <v>1253.7225910490272</v>
      </c>
    </row>
    <row r="106" spans="1:10" x14ac:dyDescent="0.25">
      <c r="A106" s="1" t="s">
        <v>90</v>
      </c>
      <c r="B106" s="1" t="s">
        <v>95</v>
      </c>
      <c r="C106" s="1">
        <v>3482</v>
      </c>
      <c r="D106" s="1">
        <v>1789</v>
      </c>
      <c r="E106" s="1">
        <v>1693</v>
      </c>
      <c r="F106" s="1">
        <v>3848.4443668995536</v>
      </c>
      <c r="G106" s="1">
        <v>1980.0003997815929</v>
      </c>
      <c r="H106" s="1">
        <v>1868.4439671179605</v>
      </c>
    </row>
    <row r="107" spans="1:10" x14ac:dyDescent="0.25">
      <c r="A107" s="1" t="s">
        <v>96</v>
      </c>
      <c r="B107" s="1" t="s">
        <v>97</v>
      </c>
      <c r="C107" s="1">
        <v>2445</v>
      </c>
      <c r="D107" s="1">
        <v>1275</v>
      </c>
      <c r="E107" s="1">
        <v>1170</v>
      </c>
      <c r="F107" s="1">
        <v>2702.3697960768222</v>
      </c>
      <c r="G107" s="1">
        <v>1411.1238176196373</v>
      </c>
      <c r="H107" s="1">
        <v>1291.2459784571847</v>
      </c>
    </row>
    <row r="108" spans="1:10" x14ac:dyDescent="0.25">
      <c r="A108" s="1" t="s">
        <v>98</v>
      </c>
      <c r="B108" s="1" t="s">
        <v>99</v>
      </c>
      <c r="C108" s="1">
        <v>2450</v>
      </c>
      <c r="D108" s="1">
        <v>1176</v>
      </c>
      <c r="E108" s="1">
        <v>1274</v>
      </c>
      <c r="F108" s="1">
        <v>2707.5776023101316</v>
      </c>
      <c r="G108" s="1">
        <v>1301.5542035456419</v>
      </c>
      <c r="H108" s="1">
        <v>1406.0233987644899</v>
      </c>
    </row>
    <row r="109" spans="1:10" x14ac:dyDescent="0.25">
      <c r="A109" s="1" t="s">
        <v>100</v>
      </c>
      <c r="B109" s="1"/>
      <c r="C109" s="1">
        <v>25473</v>
      </c>
      <c r="D109" s="1">
        <v>13344</v>
      </c>
      <c r="E109" s="1">
        <v>12129</v>
      </c>
      <c r="F109" s="1">
        <v>33575.954014850788</v>
      </c>
      <c r="G109" s="1">
        <v>17508.455583209739</v>
      </c>
      <c r="H109" s="1">
        <v>16067.498431641048</v>
      </c>
    </row>
    <row r="110" spans="1:10" x14ac:dyDescent="0.25">
      <c r="A110" s="1"/>
      <c r="B110" s="1"/>
      <c r="C110" s="1"/>
      <c r="D110" s="1"/>
      <c r="E110" s="1"/>
      <c r="F110" s="1"/>
      <c r="G110" s="1"/>
      <c r="H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</row>
    <row r="113" spans="1:17" x14ac:dyDescent="0.25">
      <c r="A113" t="s">
        <v>101</v>
      </c>
      <c r="B113" t="s">
        <v>102</v>
      </c>
      <c r="C113">
        <f>D113+E113</f>
        <v>3097</v>
      </c>
      <c r="D113">
        <v>1555</v>
      </c>
      <c r="E113">
        <v>1542</v>
      </c>
    </row>
    <row r="114" spans="1:17" x14ac:dyDescent="0.25">
      <c r="B114" t="s">
        <v>110</v>
      </c>
      <c r="C114">
        <f t="shared" ref="C114:C122" si="0">D114+E114</f>
        <v>2076</v>
      </c>
      <c r="D114">
        <v>1074</v>
      </c>
      <c r="E114">
        <v>1002</v>
      </c>
    </row>
    <row r="115" spans="1:17" x14ac:dyDescent="0.25">
      <c r="B115" t="s">
        <v>103</v>
      </c>
      <c r="C115">
        <f t="shared" si="0"/>
        <v>2189</v>
      </c>
      <c r="D115">
        <v>1107</v>
      </c>
      <c r="E115">
        <v>1082</v>
      </c>
    </row>
    <row r="116" spans="1:17" x14ac:dyDescent="0.25">
      <c r="B116" t="s">
        <v>104</v>
      </c>
      <c r="C116">
        <f t="shared" si="0"/>
        <v>2704</v>
      </c>
      <c r="D116">
        <v>1379</v>
      </c>
      <c r="E116">
        <v>1325</v>
      </c>
    </row>
    <row r="117" spans="1:17" x14ac:dyDescent="0.25">
      <c r="B117" t="s">
        <v>105</v>
      </c>
      <c r="C117">
        <f t="shared" si="0"/>
        <v>3226</v>
      </c>
      <c r="D117">
        <v>1617</v>
      </c>
      <c r="E117">
        <v>1609</v>
      </c>
    </row>
    <row r="118" spans="1:17" x14ac:dyDescent="0.25">
      <c r="B118" t="s">
        <v>106</v>
      </c>
      <c r="C118">
        <f t="shared" si="0"/>
        <v>3140</v>
      </c>
      <c r="D118">
        <v>1570</v>
      </c>
      <c r="E118">
        <v>1570</v>
      </c>
    </row>
    <row r="119" spans="1:17" x14ac:dyDescent="0.25">
      <c r="B119" t="s">
        <v>107</v>
      </c>
      <c r="C119">
        <f t="shared" si="0"/>
        <v>3481</v>
      </c>
      <c r="D119">
        <v>1746</v>
      </c>
      <c r="E119">
        <v>1735</v>
      </c>
    </row>
    <row r="120" spans="1:17" x14ac:dyDescent="0.25">
      <c r="B120" t="s">
        <v>108</v>
      </c>
      <c r="C120">
        <f t="shared" si="0"/>
        <v>4238</v>
      </c>
      <c r="D120">
        <v>2163</v>
      </c>
      <c r="E120">
        <v>2075</v>
      </c>
    </row>
    <row r="121" spans="1:17" x14ac:dyDescent="0.25">
      <c r="C121">
        <f>SUM(C113:C120)</f>
        <v>24151</v>
      </c>
      <c r="D121">
        <f t="shared" ref="D121:E121" si="1">SUM(D113:D120)</f>
        <v>12211</v>
      </c>
      <c r="E121">
        <f t="shared" si="1"/>
        <v>11940</v>
      </c>
    </row>
    <row r="122" spans="1:17" x14ac:dyDescent="0.25">
      <c r="B122" t="s">
        <v>109</v>
      </c>
      <c r="C122">
        <f t="shared" si="0"/>
        <v>67088</v>
      </c>
      <c r="D122">
        <v>34520</v>
      </c>
      <c r="E122">
        <v>32568</v>
      </c>
    </row>
    <row r="125" spans="1:17" x14ac:dyDescent="0.25">
      <c r="J125">
        <v>2018</v>
      </c>
    </row>
    <row r="126" spans="1:17" x14ac:dyDescent="0.25">
      <c r="F126">
        <v>772285</v>
      </c>
      <c r="G126">
        <v>723272</v>
      </c>
      <c r="H126">
        <v>6653633</v>
      </c>
      <c r="I126">
        <v>6780358</v>
      </c>
      <c r="J126">
        <v>1652000</v>
      </c>
      <c r="K126">
        <v>1682000</v>
      </c>
      <c r="L126">
        <v>8072000</v>
      </c>
      <c r="M126">
        <v>8220000</v>
      </c>
    </row>
    <row r="127" spans="1:17" x14ac:dyDescent="0.25">
      <c r="B127" t="s">
        <v>111</v>
      </c>
      <c r="C127">
        <f>D127+E127</f>
        <v>26867</v>
      </c>
      <c r="D127">
        <v>13959</v>
      </c>
      <c r="E127">
        <v>12908</v>
      </c>
      <c r="F127">
        <f>D127/F126</f>
        <v>1.8074933476631038E-2</v>
      </c>
      <c r="G127">
        <f>E127/G126</f>
        <v>1.7846674556736608E-2</v>
      </c>
      <c r="J127">
        <f>F127*J126</f>
        <v>29859.790103394476</v>
      </c>
      <c r="K127">
        <f>G127*K126</f>
        <v>30018.106604430974</v>
      </c>
      <c r="N127" s="1">
        <f>J127+K127</f>
        <v>59877.89670782545</v>
      </c>
      <c r="O127" s="1">
        <v>29859.790103394476</v>
      </c>
      <c r="P127" s="1">
        <v>30018.106604430974</v>
      </c>
      <c r="Q127" s="3">
        <f>O127+P127</f>
        <v>59877.89670782545</v>
      </c>
    </row>
    <row r="128" spans="1:17" x14ac:dyDescent="0.25">
      <c r="B128" t="s">
        <v>112</v>
      </c>
      <c r="C128">
        <f t="shared" ref="C128:C135" si="2">D128+E128</f>
        <v>2350</v>
      </c>
      <c r="D128">
        <v>1180</v>
      </c>
      <c r="E128">
        <v>1170</v>
      </c>
      <c r="H128">
        <f>D128/$H$126</f>
        <v>1.7734672170827576E-4</v>
      </c>
      <c r="I128">
        <f>E128/$I$126</f>
        <v>1.7255726025085992E-4</v>
      </c>
      <c r="L128" s="1">
        <f>H128*$L$126</f>
        <v>1431.5427376292018</v>
      </c>
      <c r="M128" s="1">
        <f>I128*$M$126</f>
        <v>1418.4206792620685</v>
      </c>
      <c r="N128" s="3">
        <f>L128+M128</f>
        <v>2849.9634168912703</v>
      </c>
      <c r="O128" s="1">
        <v>1431.5427376292018</v>
      </c>
      <c r="P128" s="1">
        <v>1418.4206792620685</v>
      </c>
      <c r="Q128" s="3">
        <f t="shared" ref="Q128:Q135" si="3">O128+P128</f>
        <v>2849.9634168912703</v>
      </c>
    </row>
    <row r="129" spans="2:17" x14ac:dyDescent="0.25">
      <c r="B129" t="s">
        <v>113</v>
      </c>
      <c r="C129">
        <f t="shared" si="2"/>
        <v>1575</v>
      </c>
      <c r="D129">
        <v>815</v>
      </c>
      <c r="E129">
        <v>760</v>
      </c>
      <c r="H129">
        <f t="shared" ref="H129:H135" si="4">D129/$H$126</f>
        <v>1.224894730442752E-4</v>
      </c>
      <c r="I129">
        <f t="shared" ref="I129:I135" si="5">E129/$I$126</f>
        <v>1.1208847674414832E-4</v>
      </c>
      <c r="L129" s="1">
        <f t="shared" ref="L129:L135" si="6">H129*$L$126</f>
        <v>988.73502641338951</v>
      </c>
      <c r="M129" s="1">
        <f t="shared" ref="M129:M135" si="7">I129*$M$126</f>
        <v>921.36727883689923</v>
      </c>
      <c r="N129" s="3">
        <f t="shared" ref="N129:N135" si="8">L129+M129</f>
        <v>1910.1023052502887</v>
      </c>
      <c r="O129" s="1">
        <v>988.73502641338951</v>
      </c>
      <c r="P129" s="1">
        <v>921.36727883689923</v>
      </c>
      <c r="Q129" s="3">
        <f t="shared" si="3"/>
        <v>1910.1023052502887</v>
      </c>
    </row>
    <row r="130" spans="2:17" x14ac:dyDescent="0.25">
      <c r="B130" t="s">
        <v>114</v>
      </c>
      <c r="C130">
        <f t="shared" si="2"/>
        <v>1661</v>
      </c>
      <c r="D130">
        <v>840</v>
      </c>
      <c r="E130">
        <v>821</v>
      </c>
      <c r="H130">
        <f t="shared" si="4"/>
        <v>1.2624681884317935E-4</v>
      </c>
      <c r="I130">
        <f t="shared" si="5"/>
        <v>1.2108505185124443E-4</v>
      </c>
      <c r="L130" s="1">
        <f t="shared" si="6"/>
        <v>1019.0643217021437</v>
      </c>
      <c r="M130" s="1">
        <f t="shared" si="7"/>
        <v>995.31912621722927</v>
      </c>
      <c r="N130" s="3">
        <f t="shared" si="8"/>
        <v>2014.3834479193729</v>
      </c>
      <c r="O130" s="1">
        <v>1019.0643217021437</v>
      </c>
      <c r="P130" s="1">
        <v>995.31912621722927</v>
      </c>
      <c r="Q130" s="3">
        <f t="shared" si="3"/>
        <v>2014.3834479193729</v>
      </c>
    </row>
    <row r="131" spans="2:17" x14ac:dyDescent="0.25">
      <c r="B131" t="s">
        <v>115</v>
      </c>
      <c r="C131">
        <f t="shared" si="2"/>
        <v>2051</v>
      </c>
      <c r="D131">
        <v>1046</v>
      </c>
      <c r="E131">
        <v>1005</v>
      </c>
      <c r="H131">
        <f t="shared" si="4"/>
        <v>1.5720734822614952E-4</v>
      </c>
      <c r="I131">
        <f t="shared" si="5"/>
        <v>1.4822226201035402E-4</v>
      </c>
      <c r="L131" s="1">
        <f t="shared" si="6"/>
        <v>1268.977714881479</v>
      </c>
      <c r="M131" s="1">
        <f t="shared" si="7"/>
        <v>1218.3869937251102</v>
      </c>
      <c r="N131" s="3">
        <f t="shared" si="8"/>
        <v>2487.3647086065894</v>
      </c>
      <c r="O131" s="1">
        <v>1268.977714881479</v>
      </c>
      <c r="P131" s="1">
        <v>1218.3869937251102</v>
      </c>
      <c r="Q131" s="3">
        <f t="shared" si="3"/>
        <v>2487.3647086065894</v>
      </c>
    </row>
    <row r="132" spans="2:17" x14ac:dyDescent="0.25">
      <c r="B132" t="s">
        <v>116</v>
      </c>
      <c r="C132">
        <f t="shared" si="2"/>
        <v>2448</v>
      </c>
      <c r="D132">
        <v>1227</v>
      </c>
      <c r="E132">
        <v>1221</v>
      </c>
      <c r="H132">
        <f t="shared" si="4"/>
        <v>1.8441053181021555E-4</v>
      </c>
      <c r="I132">
        <f t="shared" si="5"/>
        <v>1.8007898697974356E-4</v>
      </c>
      <c r="L132" s="1">
        <f t="shared" si="6"/>
        <v>1488.56181277206</v>
      </c>
      <c r="M132" s="1">
        <f t="shared" si="7"/>
        <v>1480.249272973492</v>
      </c>
      <c r="N132" s="3">
        <f t="shared" si="8"/>
        <v>2968.8110857455522</v>
      </c>
      <c r="O132" s="1">
        <v>1488.56181277206</v>
      </c>
      <c r="P132" s="1">
        <v>1480.249272973492</v>
      </c>
      <c r="Q132" s="3">
        <f t="shared" si="3"/>
        <v>2968.8110857455522</v>
      </c>
    </row>
    <row r="133" spans="2:17" x14ac:dyDescent="0.25">
      <c r="B133" t="s">
        <v>117</v>
      </c>
      <c r="C133">
        <f t="shared" si="2"/>
        <v>2382</v>
      </c>
      <c r="D133">
        <v>1191</v>
      </c>
      <c r="E133">
        <v>1191</v>
      </c>
      <c r="H133">
        <f t="shared" si="4"/>
        <v>1.7899995385979359E-4</v>
      </c>
      <c r="I133">
        <f t="shared" si="5"/>
        <v>1.7565444184510613E-4</v>
      </c>
      <c r="L133" s="1">
        <f t="shared" si="6"/>
        <v>1444.8876275562538</v>
      </c>
      <c r="M133" s="1">
        <f t="shared" si="7"/>
        <v>1443.8795119667723</v>
      </c>
      <c r="N133" s="3">
        <f t="shared" si="8"/>
        <v>2888.7671395230263</v>
      </c>
      <c r="O133" s="1">
        <v>1444.8876275562538</v>
      </c>
      <c r="P133" s="1">
        <v>1443.8795119667723</v>
      </c>
      <c r="Q133" s="3">
        <f t="shared" si="3"/>
        <v>2888.7671395230263</v>
      </c>
    </row>
    <row r="134" spans="2:17" x14ac:dyDescent="0.25">
      <c r="B134" t="s">
        <v>118</v>
      </c>
      <c r="C134">
        <f t="shared" si="2"/>
        <v>2641</v>
      </c>
      <c r="D134">
        <v>1325</v>
      </c>
      <c r="E134">
        <v>1316</v>
      </c>
      <c r="H134">
        <f t="shared" si="4"/>
        <v>1.9913932734191982E-4</v>
      </c>
      <c r="I134">
        <f t="shared" si="5"/>
        <v>1.9409004657276209E-4</v>
      </c>
      <c r="L134" s="1">
        <f t="shared" si="6"/>
        <v>1607.4526503039767</v>
      </c>
      <c r="M134" s="1">
        <f t="shared" si="7"/>
        <v>1595.4201828281043</v>
      </c>
      <c r="N134" s="3">
        <f t="shared" si="8"/>
        <v>3202.8728331320808</v>
      </c>
      <c r="O134" s="1">
        <v>1607.4526503039767</v>
      </c>
      <c r="P134" s="1">
        <v>1595.4201828281043</v>
      </c>
      <c r="Q134" s="3">
        <f t="shared" si="3"/>
        <v>3202.8728331320808</v>
      </c>
    </row>
    <row r="135" spans="2:17" x14ac:dyDescent="0.25">
      <c r="B135" t="s">
        <v>119</v>
      </c>
      <c r="C135">
        <f t="shared" si="2"/>
        <v>3215</v>
      </c>
      <c r="D135">
        <v>1641</v>
      </c>
      <c r="E135">
        <v>1574</v>
      </c>
      <c r="H135">
        <f t="shared" si="4"/>
        <v>2.4663217824006826E-4</v>
      </c>
      <c r="I135">
        <f t="shared" si="5"/>
        <v>2.3214113473064401E-4</v>
      </c>
      <c r="L135" s="1">
        <f t="shared" si="6"/>
        <v>1990.814942753831</v>
      </c>
      <c r="M135" s="1">
        <f t="shared" si="7"/>
        <v>1908.2001274858937</v>
      </c>
      <c r="N135" s="3">
        <f t="shared" si="8"/>
        <v>3899.015070239725</v>
      </c>
      <c r="O135" s="1">
        <v>1990.814942753831</v>
      </c>
      <c r="P135" s="1">
        <v>1908.2001274858937</v>
      </c>
      <c r="Q135" s="3">
        <f t="shared" si="3"/>
        <v>3899.015070239725</v>
      </c>
    </row>
    <row r="136" spans="2:17" x14ac:dyDescent="0.25">
      <c r="C136">
        <f>SUM(C127:C135)</f>
        <v>45190</v>
      </c>
      <c r="D136">
        <f t="shared" ref="D136:E136" si="9">SUM(D127:D135)</f>
        <v>23224</v>
      </c>
      <c r="E136">
        <f t="shared" si="9"/>
        <v>21966</v>
      </c>
      <c r="L136" s="3"/>
      <c r="M136" s="3"/>
      <c r="N136" s="3"/>
      <c r="O136" s="3">
        <f>SUM(O127:O135)</f>
        <v>41099.826937406804</v>
      </c>
      <c r="P136" s="3">
        <f t="shared" ref="P136:Q136" si="10">SUM(P127:P135)</f>
        <v>40999.349777726544</v>
      </c>
      <c r="Q136" s="3">
        <f t="shared" si="10"/>
        <v>82099.176715133333</v>
      </c>
    </row>
    <row r="137" spans="2:17" x14ac:dyDescent="0.25">
      <c r="B137" s="16" t="s">
        <v>121</v>
      </c>
      <c r="C137" s="17" t="s">
        <v>122</v>
      </c>
      <c r="D137" s="17"/>
      <c r="E137" s="17"/>
      <c r="F137" s="17" t="s">
        <v>123</v>
      </c>
      <c r="G137" s="17"/>
      <c r="H137" s="17"/>
      <c r="I137" s="17" t="s">
        <v>124</v>
      </c>
      <c r="J137" s="17"/>
      <c r="K137" s="17"/>
    </row>
    <row r="138" spans="2:17" x14ac:dyDescent="0.25">
      <c r="B138" s="16"/>
      <c r="C138" s="2" t="s">
        <v>69</v>
      </c>
      <c r="D138" s="2" t="s">
        <v>45</v>
      </c>
      <c r="E138" s="2" t="s">
        <v>5</v>
      </c>
      <c r="F138" s="2" t="s">
        <v>69</v>
      </c>
      <c r="G138" s="2" t="s">
        <v>45</v>
      </c>
      <c r="H138" s="2" t="s">
        <v>5</v>
      </c>
      <c r="I138" s="2" t="s">
        <v>69</v>
      </c>
      <c r="J138" s="2" t="s">
        <v>45</v>
      </c>
      <c r="K138" s="2" t="s">
        <v>5</v>
      </c>
    </row>
    <row r="140" spans="2:17" x14ac:dyDescent="0.25">
      <c r="B140" s="1" t="s">
        <v>120</v>
      </c>
      <c r="C140" s="1">
        <v>14929548</v>
      </c>
      <c r="D140" s="1">
        <v>7425918</v>
      </c>
      <c r="E140" s="1">
        <v>7503630</v>
      </c>
      <c r="F140" s="1">
        <v>1495557</v>
      </c>
      <c r="G140" s="1">
        <v>772285</v>
      </c>
      <c r="H140" s="1">
        <v>723272</v>
      </c>
      <c r="I140" s="1">
        <v>13433991</v>
      </c>
      <c r="J140" s="1">
        <v>6653633</v>
      </c>
      <c r="K140" s="1">
        <v>6780358</v>
      </c>
    </row>
  </sheetData>
  <mergeCells count="4">
    <mergeCell ref="B137:B138"/>
    <mergeCell ref="C137:E137"/>
    <mergeCell ref="F137:H137"/>
    <mergeCell ref="I137:K13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05"/>
  <sheetViews>
    <sheetView topLeftCell="B52" workbookViewId="0">
      <selection activeCell="C69" sqref="C69:E69"/>
    </sheetView>
  </sheetViews>
  <sheetFormatPr defaultRowHeight="15" x14ac:dyDescent="0.25"/>
  <cols>
    <col min="2" max="2" width="26" customWidth="1"/>
    <col min="10" max="11" width="10.5703125" bestFit="1" customWidth="1"/>
    <col min="13" max="14" width="13.28515625" bestFit="1" customWidth="1"/>
    <col min="16" max="17" width="13.28515625" bestFit="1" customWidth="1"/>
  </cols>
  <sheetData>
    <row r="2" spans="2:17" x14ac:dyDescent="0.25">
      <c r="B2" s="1" t="s">
        <v>1</v>
      </c>
      <c r="C2" s="1">
        <v>2007</v>
      </c>
      <c r="D2" s="1"/>
      <c r="E2" s="1"/>
      <c r="G2">
        <v>2007</v>
      </c>
      <c r="M2">
        <v>2018</v>
      </c>
    </row>
    <row r="3" spans="2:17" x14ac:dyDescent="0.25">
      <c r="B3" s="1"/>
      <c r="C3" s="1" t="s">
        <v>3</v>
      </c>
      <c r="D3" s="1" t="s">
        <v>4</v>
      </c>
      <c r="E3" s="1" t="s">
        <v>5</v>
      </c>
      <c r="G3">
        <v>1024580</v>
      </c>
      <c r="H3">
        <v>1088015</v>
      </c>
      <c r="I3" s="3"/>
      <c r="J3" s="1">
        <v>7617000</v>
      </c>
      <c r="K3" s="1">
        <v>7492381</v>
      </c>
      <c r="M3" s="1">
        <v>1947000</v>
      </c>
      <c r="N3" s="1">
        <v>1940000</v>
      </c>
      <c r="P3" s="1">
        <v>8818000</v>
      </c>
      <c r="Q3" s="1">
        <v>8786000</v>
      </c>
    </row>
    <row r="4" spans="2:17" x14ac:dyDescent="0.25">
      <c r="B4" s="1" t="s">
        <v>6</v>
      </c>
      <c r="C4" s="1">
        <v>12640</v>
      </c>
      <c r="D4" s="1">
        <v>6454</v>
      </c>
      <c r="E4" s="1">
        <v>6186</v>
      </c>
      <c r="G4" s="8">
        <f>D4/$G$3</f>
        <v>6.2991664877315584E-3</v>
      </c>
      <c r="H4" s="8">
        <f>E4/$H$3</f>
        <v>5.6855833789056214E-3</v>
      </c>
      <c r="I4" s="3"/>
      <c r="J4" s="1"/>
      <c r="K4" s="1"/>
      <c r="L4">
        <f>M4+N4</f>
        <v>23294.508906690251</v>
      </c>
      <c r="M4" s="7">
        <f>G4*$M$3</f>
        <v>12264.477151613344</v>
      </c>
      <c r="N4" s="7">
        <f>H4*$N$3</f>
        <v>11030.031755076905</v>
      </c>
    </row>
    <row r="5" spans="2:17" x14ac:dyDescent="0.25">
      <c r="B5" s="1" t="s">
        <v>7</v>
      </c>
      <c r="C5" s="1">
        <v>4840</v>
      </c>
      <c r="D5" s="1">
        <v>2513</v>
      </c>
      <c r="E5" s="1">
        <v>2327</v>
      </c>
      <c r="G5" s="8">
        <f t="shared" ref="G5:G6" si="0">D5/$G$3</f>
        <v>2.4527123309063224E-3</v>
      </c>
      <c r="H5" s="8">
        <f t="shared" ref="H5:H6" si="1">E5/$H$3</f>
        <v>2.1387572781625254E-3</v>
      </c>
      <c r="I5" s="3"/>
      <c r="J5" s="4">
        <f>D5/$J$3</f>
        <v>3.2991991597741894E-4</v>
      </c>
      <c r="K5" s="5">
        <f>E5/$K$3</f>
        <v>3.10582176747285E-4</v>
      </c>
      <c r="L5">
        <f t="shared" ref="L5:L68" si="2">M5+N5</f>
        <v>8924.6200279099085</v>
      </c>
      <c r="M5" s="7">
        <f t="shared" ref="M5:M6" si="3">G5*$M$3</f>
        <v>4775.4309082746095</v>
      </c>
      <c r="N5" s="7">
        <f t="shared" ref="N5:N6" si="4">H5*$N$3</f>
        <v>4149.189119635299</v>
      </c>
      <c r="O5" s="7"/>
      <c r="P5" s="7"/>
      <c r="Q5" s="7"/>
    </row>
    <row r="6" spans="2:17" x14ac:dyDescent="0.25">
      <c r="B6" s="1" t="s">
        <v>8</v>
      </c>
      <c r="C6" s="1">
        <v>7800</v>
      </c>
      <c r="D6" s="1">
        <v>3941</v>
      </c>
      <c r="E6" s="1">
        <v>3859</v>
      </c>
      <c r="G6" s="8">
        <f t="shared" si="0"/>
        <v>3.8464541568252355E-3</v>
      </c>
      <c r="H6" s="8">
        <f t="shared" si="1"/>
        <v>3.5468261007430965E-3</v>
      </c>
      <c r="I6" s="3"/>
      <c r="J6" s="4">
        <f t="shared" ref="J6:J11" si="5">D6/$J$3</f>
        <v>5.1739529998687142E-4</v>
      </c>
      <c r="K6" s="5">
        <f t="shared" ref="K6:K11" si="6">E6/$K$3</f>
        <v>5.1505656212624536E-4</v>
      </c>
      <c r="L6">
        <f t="shared" si="2"/>
        <v>14369.888878780341</v>
      </c>
      <c r="M6" s="7">
        <f t="shared" si="3"/>
        <v>7489.0462433387338</v>
      </c>
      <c r="N6" s="7">
        <f t="shared" si="4"/>
        <v>6880.8426354416069</v>
      </c>
      <c r="O6" s="7"/>
      <c r="P6" s="7"/>
      <c r="Q6" s="7"/>
    </row>
    <row r="7" spans="2:17" x14ac:dyDescent="0.25">
      <c r="B7" s="1" t="s">
        <v>9</v>
      </c>
      <c r="C7" s="1">
        <v>6385</v>
      </c>
      <c r="D7" s="1">
        <v>3183</v>
      </c>
      <c r="E7" s="1">
        <v>3202</v>
      </c>
      <c r="I7" s="3"/>
      <c r="J7" s="4">
        <f t="shared" si="5"/>
        <v>4.1788105553367466E-4</v>
      </c>
      <c r="K7" s="5">
        <f t="shared" si="6"/>
        <v>4.2736748171242223E-4</v>
      </c>
      <c r="L7">
        <f t="shared" si="2"/>
        <v>0</v>
      </c>
      <c r="O7" s="7">
        <f t="shared" ref="O7:O69" si="7">P7+Q7</f>
        <v>7439.7258420212856</v>
      </c>
      <c r="P7" s="7">
        <f t="shared" ref="P7:P11" si="8">J7*$P$3</f>
        <v>3684.8751476959433</v>
      </c>
      <c r="Q7" s="7">
        <f t="shared" ref="Q7:Q11" si="9">K7*$Q$3</f>
        <v>3754.8506943253419</v>
      </c>
    </row>
    <row r="8" spans="2:17" x14ac:dyDescent="0.25">
      <c r="B8" s="1" t="s">
        <v>10</v>
      </c>
      <c r="C8" s="1">
        <v>4042</v>
      </c>
      <c r="D8" s="1">
        <v>2047</v>
      </c>
      <c r="E8" s="1">
        <v>1995</v>
      </c>
      <c r="I8" s="3"/>
      <c r="J8" s="4">
        <f t="shared" si="5"/>
        <v>2.6874097413679928E-4</v>
      </c>
      <c r="K8" s="5">
        <f t="shared" si="6"/>
        <v>2.6627049532051294E-4</v>
      </c>
      <c r="L8">
        <f t="shared" si="2"/>
        <v>0</v>
      </c>
      <c r="O8" s="7">
        <f t="shared" si="7"/>
        <v>4709.2104818243224</v>
      </c>
      <c r="P8" s="7">
        <f t="shared" si="8"/>
        <v>2369.7579099382961</v>
      </c>
      <c r="Q8" s="7">
        <f t="shared" si="9"/>
        <v>2339.4525718860268</v>
      </c>
    </row>
    <row r="9" spans="2:17" x14ac:dyDescent="0.25">
      <c r="B9" s="1" t="s">
        <v>11</v>
      </c>
      <c r="C9" s="1">
        <v>5388</v>
      </c>
      <c r="D9" s="1">
        <v>2706</v>
      </c>
      <c r="E9" s="1">
        <v>2682</v>
      </c>
      <c r="I9" s="3"/>
      <c r="J9" s="4">
        <f t="shared" si="5"/>
        <v>3.5525797558093737E-4</v>
      </c>
      <c r="K9" s="5">
        <f t="shared" si="6"/>
        <v>3.5796364333314071E-4</v>
      </c>
      <c r="L9">
        <f t="shared" si="2"/>
        <v>0</v>
      </c>
      <c r="O9" s="7">
        <f t="shared" si="7"/>
        <v>6277.7333989976796</v>
      </c>
      <c r="P9" s="7">
        <f t="shared" si="8"/>
        <v>3132.6648286727059</v>
      </c>
      <c r="Q9" s="7">
        <f t="shared" si="9"/>
        <v>3145.0685703249742</v>
      </c>
    </row>
    <row r="10" spans="2:17" x14ac:dyDescent="0.25">
      <c r="B10" s="1" t="s">
        <v>12</v>
      </c>
      <c r="C10" s="1">
        <v>5949</v>
      </c>
      <c r="D10" s="1">
        <v>2991</v>
      </c>
      <c r="E10" s="1">
        <v>2958</v>
      </c>
      <c r="I10" s="3"/>
      <c r="J10" s="4">
        <f t="shared" si="5"/>
        <v>3.9267428121307602E-4</v>
      </c>
      <c r="K10" s="5">
        <f t="shared" si="6"/>
        <v>3.9480106524214401E-4</v>
      </c>
      <c r="L10">
        <f t="shared" si="2"/>
        <v>0</v>
      </c>
      <c r="O10" s="7">
        <f t="shared" si="7"/>
        <v>6931.3239709543814</v>
      </c>
      <c r="P10" s="7">
        <f t="shared" si="8"/>
        <v>3462.6018117369044</v>
      </c>
      <c r="Q10" s="7">
        <f t="shared" si="9"/>
        <v>3468.7221592174774</v>
      </c>
    </row>
    <row r="11" spans="2:17" x14ac:dyDescent="0.25">
      <c r="B11" s="1" t="s">
        <v>13</v>
      </c>
      <c r="C11" s="1">
        <v>6980</v>
      </c>
      <c r="D11" s="1">
        <v>3531</v>
      </c>
      <c r="E11" s="1">
        <v>3449</v>
      </c>
      <c r="I11" s="3"/>
      <c r="J11" s="4">
        <f t="shared" si="5"/>
        <v>4.6356833398975976E-4</v>
      </c>
      <c r="K11" s="5">
        <f t="shared" si="6"/>
        <v>4.6033430494258102E-4</v>
      </c>
      <c r="L11">
        <f t="shared" si="2"/>
        <v>0</v>
      </c>
      <c r="O11" s="7">
        <f t="shared" si="7"/>
        <v>8132.2427723472183</v>
      </c>
      <c r="P11" s="7">
        <f t="shared" si="8"/>
        <v>4087.7455691217015</v>
      </c>
      <c r="Q11" s="7">
        <f t="shared" si="9"/>
        <v>4044.4972032255168</v>
      </c>
    </row>
    <row r="12" spans="2:17" x14ac:dyDescent="0.25">
      <c r="B12" s="1" t="s">
        <v>14</v>
      </c>
      <c r="C12" s="1">
        <v>41384</v>
      </c>
      <c r="D12" s="1">
        <v>20912</v>
      </c>
      <c r="E12" s="1">
        <v>20472</v>
      </c>
      <c r="I12" s="3"/>
      <c r="J12" s="1"/>
      <c r="K12" s="1"/>
      <c r="L12">
        <f t="shared" si="2"/>
        <v>0</v>
      </c>
      <c r="O12" s="7">
        <f t="shared" si="7"/>
        <v>0</v>
      </c>
    </row>
    <row r="13" spans="2:17" x14ac:dyDescent="0.25">
      <c r="B13" s="1"/>
      <c r="C13" s="1"/>
      <c r="D13" s="1"/>
      <c r="E13" s="1"/>
      <c r="I13" s="3"/>
      <c r="L13">
        <f t="shared" si="2"/>
        <v>0</v>
      </c>
      <c r="O13" s="7">
        <f t="shared" si="7"/>
        <v>0</v>
      </c>
    </row>
    <row r="14" spans="2:17" x14ac:dyDescent="0.25">
      <c r="B14" s="1" t="s">
        <v>15</v>
      </c>
      <c r="C14" s="1">
        <v>10415</v>
      </c>
      <c r="D14" s="1">
        <v>5180</v>
      </c>
      <c r="E14" s="1">
        <v>5235</v>
      </c>
      <c r="G14" s="6">
        <f>D14/$G$3</f>
        <v>5.0557301528431162E-3</v>
      </c>
      <c r="H14" s="6">
        <f>E14/$H$3</f>
        <v>4.8115145471340007E-3</v>
      </c>
      <c r="I14" s="3"/>
      <c r="L14">
        <f t="shared" si="2"/>
        <v>19177.844829025507</v>
      </c>
      <c r="M14" s="7">
        <f>G14*$M$3</f>
        <v>9843.5066075855466</v>
      </c>
      <c r="N14" s="7">
        <f>H14*$N$3</f>
        <v>9334.3382214399608</v>
      </c>
      <c r="O14" s="7">
        <f t="shared" si="7"/>
        <v>0</v>
      </c>
    </row>
    <row r="15" spans="2:17" x14ac:dyDescent="0.25">
      <c r="B15" s="1" t="s">
        <v>16</v>
      </c>
      <c r="C15" s="1">
        <v>10415</v>
      </c>
      <c r="D15" s="1">
        <v>5180</v>
      </c>
      <c r="E15" s="1">
        <v>5235</v>
      </c>
      <c r="G15" s="6">
        <f>D15/$G$3</f>
        <v>5.0557301528431162E-3</v>
      </c>
      <c r="H15" s="6">
        <f>E15/$H$3</f>
        <v>4.8115145471340007E-3</v>
      </c>
      <c r="I15" s="3"/>
      <c r="L15">
        <f t="shared" si="2"/>
        <v>19177.844829025507</v>
      </c>
      <c r="M15" s="7">
        <f>G15*$M$3</f>
        <v>9843.5066075855466</v>
      </c>
      <c r="N15" s="7">
        <f>H15*$N$3</f>
        <v>9334.3382214399608</v>
      </c>
      <c r="O15" s="7">
        <f t="shared" si="7"/>
        <v>0</v>
      </c>
    </row>
    <row r="16" spans="2:17" x14ac:dyDescent="0.25">
      <c r="B16" s="1" t="s">
        <v>17</v>
      </c>
      <c r="C16" s="1">
        <v>4032</v>
      </c>
      <c r="D16" s="1">
        <v>2026</v>
      </c>
      <c r="E16" s="1">
        <v>2006</v>
      </c>
      <c r="I16" s="3"/>
      <c r="J16">
        <f>D16/$J$3</f>
        <v>2.6598398319548381E-4</v>
      </c>
      <c r="K16">
        <f>E16/$K$3</f>
        <v>2.6773865344007468E-4</v>
      </c>
      <c r="L16">
        <f t="shared" si="2"/>
        <v>0</v>
      </c>
      <c r="O16" s="7">
        <f t="shared" si="7"/>
        <v>4697.7985729422726</v>
      </c>
      <c r="P16" s="7">
        <f>J16*$P$3</f>
        <v>2345.4467638177762</v>
      </c>
      <c r="Q16" s="7">
        <f>K16*$Q$3</f>
        <v>2352.351809124496</v>
      </c>
    </row>
    <row r="17" spans="2:17" x14ac:dyDescent="0.25">
      <c r="B17" s="1" t="s">
        <v>18</v>
      </c>
      <c r="C17" s="1">
        <v>5381</v>
      </c>
      <c r="D17" s="1">
        <v>2718</v>
      </c>
      <c r="E17" s="1">
        <v>2663</v>
      </c>
      <c r="I17" s="3"/>
      <c r="J17">
        <f t="shared" ref="J17:J18" si="10">D17/$J$3</f>
        <v>3.5683339897597479E-4</v>
      </c>
      <c r="K17">
        <f t="shared" ref="K17:K18" si="11">E17/$K$3</f>
        <v>3.5542773385389769E-4</v>
      </c>
      <c r="L17">
        <f t="shared" si="2"/>
        <v>0</v>
      </c>
      <c r="O17" s="7">
        <f t="shared" si="7"/>
        <v>6269.3449818104909</v>
      </c>
      <c r="P17" s="7">
        <f t="shared" ref="P17:P18" si="12">J17*$P$3</f>
        <v>3146.5569121701456</v>
      </c>
      <c r="Q17" s="7">
        <f t="shared" ref="Q17:Q18" si="13">K17*$Q$3</f>
        <v>3122.7880696403449</v>
      </c>
    </row>
    <row r="18" spans="2:17" x14ac:dyDescent="0.25">
      <c r="B18" s="1" t="s">
        <v>19</v>
      </c>
      <c r="C18" s="1">
        <v>4709</v>
      </c>
      <c r="D18" s="1">
        <v>2344</v>
      </c>
      <c r="E18" s="1">
        <v>2365</v>
      </c>
      <c r="I18" s="3"/>
      <c r="J18">
        <f t="shared" si="10"/>
        <v>3.077327031639753E-4</v>
      </c>
      <c r="K18">
        <f t="shared" si="11"/>
        <v>3.1565399570577098E-4</v>
      </c>
      <c r="L18">
        <f t="shared" si="2"/>
        <v>0</v>
      </c>
      <c r="O18" s="7">
        <f t="shared" si="7"/>
        <v>5486.9229827708386</v>
      </c>
      <c r="P18" s="7">
        <f t="shared" si="12"/>
        <v>2713.5869764999343</v>
      </c>
      <c r="Q18" s="7">
        <f t="shared" si="13"/>
        <v>2773.3360062709039</v>
      </c>
    </row>
    <row r="19" spans="2:17" x14ac:dyDescent="0.25">
      <c r="B19" s="1" t="s">
        <v>20</v>
      </c>
      <c r="C19" s="1">
        <v>24537</v>
      </c>
      <c r="D19" s="1">
        <v>12268</v>
      </c>
      <c r="E19" s="1">
        <v>12269</v>
      </c>
      <c r="I19" s="3"/>
      <c r="J19" s="1"/>
      <c r="K19" s="1"/>
      <c r="L19">
        <f t="shared" si="2"/>
        <v>0</v>
      </c>
      <c r="O19" s="7">
        <f t="shared" si="7"/>
        <v>0</v>
      </c>
    </row>
    <row r="20" spans="2:17" x14ac:dyDescent="0.25">
      <c r="B20" s="1" t="s">
        <v>21</v>
      </c>
      <c r="C20" s="1">
        <v>8700</v>
      </c>
      <c r="D20" s="1">
        <v>4167</v>
      </c>
      <c r="E20" s="1">
        <v>4533</v>
      </c>
      <c r="G20" s="6">
        <f>D20/$G$3</f>
        <v>4.0670323449608619E-3</v>
      </c>
      <c r="H20" s="6">
        <f>E20/$H$3</f>
        <v>4.1663028542805016E-3</v>
      </c>
      <c r="I20" s="3"/>
      <c r="J20" s="1"/>
      <c r="K20" s="1"/>
      <c r="L20">
        <f t="shared" si="2"/>
        <v>16001.139512942971</v>
      </c>
      <c r="M20" s="7">
        <f>G20*$M$3</f>
        <v>7918.5119756387985</v>
      </c>
      <c r="N20" s="7">
        <f>H20*$N$3</f>
        <v>8082.6275373041726</v>
      </c>
      <c r="O20" s="7">
        <f t="shared" si="7"/>
        <v>0</v>
      </c>
    </row>
    <row r="21" spans="2:17" x14ac:dyDescent="0.25">
      <c r="B21" s="1" t="s">
        <v>16</v>
      </c>
      <c r="C21" s="1">
        <v>4213</v>
      </c>
      <c r="D21" s="1">
        <v>2029</v>
      </c>
      <c r="E21" s="1">
        <v>2184</v>
      </c>
      <c r="G21" s="6">
        <f t="shared" ref="G21:G22" si="14">D21/$G$3</f>
        <v>1.9803236448105565E-3</v>
      </c>
      <c r="H21" s="6">
        <f t="shared" ref="H21:H22" si="15">E21/$H$3</f>
        <v>2.007325266655331E-3</v>
      </c>
      <c r="I21" s="3"/>
      <c r="J21" s="1"/>
      <c r="K21" s="1"/>
      <c r="L21">
        <f t="shared" si="2"/>
        <v>7749.9011537574952</v>
      </c>
      <c r="M21" s="7">
        <f t="shared" ref="M21:M22" si="16">G21*$M$3</f>
        <v>3855.6901364461537</v>
      </c>
      <c r="N21" s="7">
        <f t="shared" ref="N21:N22" si="17">H21*$N$3</f>
        <v>3894.2110173113419</v>
      </c>
      <c r="O21" s="7">
        <f t="shared" si="7"/>
        <v>0</v>
      </c>
    </row>
    <row r="22" spans="2:17" x14ac:dyDescent="0.25">
      <c r="B22" s="1" t="s">
        <v>22</v>
      </c>
      <c r="C22" s="1">
        <v>4487</v>
      </c>
      <c r="D22" s="1">
        <v>2138</v>
      </c>
      <c r="E22" s="1">
        <v>2349</v>
      </c>
      <c r="G22" s="6">
        <f t="shared" si="14"/>
        <v>2.0867087001503054E-3</v>
      </c>
      <c r="H22" s="6">
        <f t="shared" si="15"/>
        <v>2.1589775876251706E-3</v>
      </c>
      <c r="I22" s="3"/>
      <c r="J22" s="1"/>
      <c r="K22" s="1"/>
      <c r="L22">
        <f t="shared" si="2"/>
        <v>8251.2383591854759</v>
      </c>
      <c r="M22" s="7">
        <f t="shared" si="16"/>
        <v>4062.8218391926448</v>
      </c>
      <c r="N22" s="7">
        <f t="shared" si="17"/>
        <v>4188.4165199928311</v>
      </c>
      <c r="O22" s="7">
        <f t="shared" si="7"/>
        <v>0</v>
      </c>
    </row>
    <row r="23" spans="2:17" x14ac:dyDescent="0.25">
      <c r="B23" s="1" t="s">
        <v>23</v>
      </c>
      <c r="C23" s="1">
        <v>4539</v>
      </c>
      <c r="D23" s="1">
        <v>2159</v>
      </c>
      <c r="E23" s="1">
        <v>2380</v>
      </c>
      <c r="I23" s="3"/>
      <c r="J23" s="4">
        <f>D23/$J$3</f>
        <v>2.8344492582381517E-4</v>
      </c>
      <c r="K23" s="4">
        <f>E23/$K$3</f>
        <v>3.176560295051733E-4</v>
      </c>
      <c r="L23">
        <f t="shared" si="2"/>
        <v>0</v>
      </c>
      <c r="O23" s="7">
        <f t="shared" si="7"/>
        <v>5290.343231146855</v>
      </c>
      <c r="P23" s="7">
        <f>J23*$P$3</f>
        <v>2499.4173559144024</v>
      </c>
      <c r="Q23" s="7">
        <f>K23*$Q$3</f>
        <v>2790.9258752324527</v>
      </c>
    </row>
    <row r="24" spans="2:17" x14ac:dyDescent="0.25">
      <c r="B24" s="1" t="s">
        <v>24</v>
      </c>
      <c r="C24" s="1">
        <v>3851</v>
      </c>
      <c r="D24" s="1">
        <v>1840</v>
      </c>
      <c r="E24" s="1">
        <v>2011</v>
      </c>
      <c r="I24" s="3"/>
      <c r="J24" s="4">
        <f t="shared" ref="J24:J25" si="18">D24/$J$3</f>
        <v>2.4156492057240384E-4</v>
      </c>
      <c r="K24" s="4">
        <f t="shared" ref="K24:K25" si="19">E24/$K$3</f>
        <v>2.6840599803987545E-4</v>
      </c>
      <c r="L24">
        <f t="shared" si="2"/>
        <v>0</v>
      </c>
      <c r="O24" s="7">
        <f t="shared" si="7"/>
        <v>4488.3345683858024</v>
      </c>
      <c r="P24" s="7">
        <f t="shared" ref="P24:P25" si="20">J24*$P$3</f>
        <v>2130.1194696074572</v>
      </c>
      <c r="Q24" s="7">
        <f t="shared" ref="Q24:Q25" si="21">K24*$Q$3</f>
        <v>2358.2150987783457</v>
      </c>
    </row>
    <row r="25" spans="2:17" x14ac:dyDescent="0.25">
      <c r="B25" s="1" t="s">
        <v>25</v>
      </c>
      <c r="C25" s="1">
        <v>5675</v>
      </c>
      <c r="D25" s="1">
        <v>2669</v>
      </c>
      <c r="E25" s="1">
        <v>3006</v>
      </c>
      <c r="I25" s="3"/>
      <c r="J25" s="4">
        <f t="shared" si="18"/>
        <v>3.5040042011290535E-4</v>
      </c>
      <c r="K25" s="4">
        <f t="shared" si="19"/>
        <v>4.0120757340023153E-4</v>
      </c>
      <c r="L25">
        <f t="shared" si="2"/>
        <v>0</v>
      </c>
      <c r="O25" s="7">
        <f t="shared" si="7"/>
        <v>6614.8406444500342</v>
      </c>
      <c r="P25" s="7">
        <f t="shared" si="20"/>
        <v>3089.8309045555993</v>
      </c>
      <c r="Q25" s="7">
        <f t="shared" si="21"/>
        <v>3525.0097398944345</v>
      </c>
    </row>
    <row r="26" spans="2:17" x14ac:dyDescent="0.25">
      <c r="B26" s="1" t="s">
        <v>26</v>
      </c>
      <c r="C26" s="1">
        <v>22765</v>
      </c>
      <c r="D26" s="1">
        <v>10835</v>
      </c>
      <c r="E26" s="1">
        <v>11930</v>
      </c>
      <c r="I26" s="3"/>
      <c r="J26" s="1"/>
      <c r="K26" s="1"/>
      <c r="L26">
        <f t="shared" si="2"/>
        <v>0</v>
      </c>
      <c r="O26" s="7">
        <f t="shared" si="7"/>
        <v>0</v>
      </c>
    </row>
    <row r="27" spans="2:17" x14ac:dyDescent="0.25">
      <c r="B27" s="1"/>
      <c r="C27" s="1"/>
      <c r="D27" s="1"/>
      <c r="E27" s="1"/>
      <c r="I27" s="3"/>
      <c r="J27" s="1"/>
      <c r="K27" s="1"/>
      <c r="L27">
        <f t="shared" si="2"/>
        <v>0</v>
      </c>
      <c r="O27" s="7">
        <f t="shared" si="7"/>
        <v>0</v>
      </c>
    </row>
    <row r="28" spans="2:17" x14ac:dyDescent="0.25">
      <c r="B28" s="1" t="s">
        <v>27</v>
      </c>
      <c r="C28" s="1">
        <v>11342</v>
      </c>
      <c r="D28" s="1">
        <v>5776</v>
      </c>
      <c r="E28" s="1">
        <v>5566</v>
      </c>
      <c r="G28" s="6">
        <f>D28/$G$3</f>
        <v>5.6374319233246798E-3</v>
      </c>
      <c r="H28" s="6">
        <f>E28/$H$3</f>
        <v>5.1157382940492544E-3</v>
      </c>
      <c r="I28" s="3"/>
      <c r="J28" s="1"/>
      <c r="K28" s="1"/>
      <c r="L28">
        <f t="shared" si="2"/>
        <v>20900.612245168704</v>
      </c>
      <c r="M28" s="7">
        <f>G28*$M$3</f>
        <v>10976.079954713152</v>
      </c>
      <c r="N28" s="7">
        <f>H28*$N$3</f>
        <v>9924.5322904555542</v>
      </c>
      <c r="O28" s="7">
        <f t="shared" si="7"/>
        <v>0</v>
      </c>
    </row>
    <row r="29" spans="2:17" x14ac:dyDescent="0.25">
      <c r="B29" s="1" t="s">
        <v>16</v>
      </c>
      <c r="C29" s="1">
        <v>6007</v>
      </c>
      <c r="D29" s="1">
        <v>3048</v>
      </c>
      <c r="E29" s="1">
        <v>2959</v>
      </c>
      <c r="G29" s="6">
        <f t="shared" ref="G29:G34" si="22">D29/$G$3</f>
        <v>2.9748775107849069E-3</v>
      </c>
      <c r="H29" s="6">
        <f t="shared" ref="H29:H34" si="23">E29/$H$3</f>
        <v>2.7196316227257895E-3</v>
      </c>
      <c r="I29" s="3"/>
      <c r="J29" s="1"/>
      <c r="K29" s="1"/>
      <c r="L29">
        <f t="shared" si="2"/>
        <v>11068.171861586245</v>
      </c>
      <c r="M29" s="7">
        <f t="shared" ref="M29:M34" si="24">G29*$M$3</f>
        <v>5792.0865134982141</v>
      </c>
      <c r="N29" s="7">
        <f t="shared" ref="N29:N34" si="25">H29*$N$3</f>
        <v>5276.0853480880314</v>
      </c>
      <c r="O29" s="7">
        <f t="shared" si="7"/>
        <v>0</v>
      </c>
    </row>
    <row r="30" spans="2:17" x14ac:dyDescent="0.25">
      <c r="B30" s="1" t="s">
        <v>22</v>
      </c>
      <c r="C30" s="1">
        <v>5335</v>
      </c>
      <c r="D30" s="1">
        <v>2728</v>
      </c>
      <c r="E30" s="1">
        <v>2607</v>
      </c>
      <c r="G30" s="6">
        <f t="shared" si="22"/>
        <v>2.6625544125397724E-3</v>
      </c>
      <c r="H30" s="6">
        <f t="shared" si="23"/>
        <v>2.3961066713234654E-3</v>
      </c>
      <c r="L30">
        <f t="shared" si="2"/>
        <v>9832.4403835824596</v>
      </c>
      <c r="M30" s="7">
        <f t="shared" si="24"/>
        <v>5183.9934412149369</v>
      </c>
      <c r="N30" s="7">
        <f t="shared" si="25"/>
        <v>4648.4469423675228</v>
      </c>
      <c r="O30" s="7">
        <f t="shared" si="7"/>
        <v>0</v>
      </c>
    </row>
    <row r="31" spans="2:17" x14ac:dyDescent="0.25">
      <c r="B31" s="1" t="s">
        <v>28</v>
      </c>
      <c r="C31" s="1">
        <v>1537</v>
      </c>
      <c r="D31" s="1">
        <v>834</v>
      </c>
      <c r="E31" s="1">
        <v>703</v>
      </c>
      <c r="G31" s="6">
        <f t="shared" si="22"/>
        <v>8.1399207480138203E-4</v>
      </c>
      <c r="H31" s="6">
        <f t="shared" si="23"/>
        <v>6.4613079782907404E-4</v>
      </c>
      <c r="L31">
        <f t="shared" si="2"/>
        <v>2838.3363174266942</v>
      </c>
      <c r="M31" s="7">
        <f t="shared" si="24"/>
        <v>1584.8425696382908</v>
      </c>
      <c r="N31" s="7">
        <f t="shared" si="25"/>
        <v>1253.4937477884037</v>
      </c>
      <c r="O31" s="7">
        <f t="shared" si="7"/>
        <v>0</v>
      </c>
    </row>
    <row r="32" spans="2:17" x14ac:dyDescent="0.25">
      <c r="B32" s="1" t="s">
        <v>16</v>
      </c>
      <c r="C32" s="1">
        <v>573</v>
      </c>
      <c r="D32" s="1">
        <v>320</v>
      </c>
      <c r="E32" s="1">
        <v>253</v>
      </c>
      <c r="G32" s="6">
        <f t="shared" si="22"/>
        <v>3.1232309824513461E-4</v>
      </c>
      <c r="H32" s="6">
        <f t="shared" si="23"/>
        <v>2.3253355882042067E-4</v>
      </c>
      <c r="L32">
        <f t="shared" si="2"/>
        <v>1059.2081763948931</v>
      </c>
      <c r="M32" s="7">
        <f t="shared" si="24"/>
        <v>608.09307228327714</v>
      </c>
      <c r="N32" s="7">
        <f t="shared" si="25"/>
        <v>451.11510411161612</v>
      </c>
      <c r="O32" s="7">
        <f t="shared" si="7"/>
        <v>0</v>
      </c>
    </row>
    <row r="33" spans="2:17" x14ac:dyDescent="0.25">
      <c r="B33" s="1" t="s">
        <v>22</v>
      </c>
      <c r="C33" s="1">
        <v>964</v>
      </c>
      <c r="D33" s="1">
        <v>514</v>
      </c>
      <c r="E33" s="1">
        <v>450</v>
      </c>
      <c r="G33" s="6">
        <f t="shared" si="22"/>
        <v>5.0166897655624747E-4</v>
      </c>
      <c r="H33" s="6">
        <f t="shared" si="23"/>
        <v>4.135972390086534E-4</v>
      </c>
      <c r="L33">
        <f t="shared" si="2"/>
        <v>1779.1281410318013</v>
      </c>
      <c r="M33" s="7">
        <f t="shared" si="24"/>
        <v>976.74949735501377</v>
      </c>
      <c r="N33" s="7">
        <f t="shared" si="25"/>
        <v>802.37864367678753</v>
      </c>
      <c r="O33" s="7">
        <f t="shared" si="7"/>
        <v>0</v>
      </c>
    </row>
    <row r="34" spans="2:17" x14ac:dyDescent="0.25">
      <c r="B34" s="1" t="s">
        <v>29</v>
      </c>
      <c r="C34" s="1">
        <v>3184</v>
      </c>
      <c r="D34" s="1">
        <v>1690</v>
      </c>
      <c r="E34" s="1">
        <v>1494</v>
      </c>
      <c r="G34" s="6">
        <f t="shared" si="22"/>
        <v>1.649456362607117E-3</v>
      </c>
      <c r="H34" s="6">
        <f t="shared" si="23"/>
        <v>1.3731428335087292E-3</v>
      </c>
      <c r="L34">
        <f t="shared" si="2"/>
        <v>5875.3886350029916</v>
      </c>
      <c r="M34" s="7">
        <f t="shared" si="24"/>
        <v>3211.4915379960566</v>
      </c>
      <c r="N34" s="7">
        <f t="shared" si="25"/>
        <v>2663.8970970069345</v>
      </c>
      <c r="O34" s="7">
        <f t="shared" si="7"/>
        <v>0</v>
      </c>
    </row>
    <row r="35" spans="2:17" x14ac:dyDescent="0.25">
      <c r="B35" s="1" t="s">
        <v>30</v>
      </c>
      <c r="C35" s="1">
        <v>3633</v>
      </c>
      <c r="D35" s="1">
        <v>1859</v>
      </c>
      <c r="E35" s="1">
        <v>1774</v>
      </c>
      <c r="J35">
        <f>D35/$J$3</f>
        <v>2.4405934094787974E-4</v>
      </c>
      <c r="K35">
        <f>E35/$K$3</f>
        <v>2.3677386400931827E-4</v>
      </c>
      <c r="L35">
        <f t="shared" si="2"/>
        <v>0</v>
      </c>
      <c r="O35" s="7">
        <f t="shared" si="7"/>
        <v>4232.4104376642736</v>
      </c>
      <c r="P35" s="7">
        <f>J35*$P$3</f>
        <v>2152.1152684784033</v>
      </c>
      <c r="Q35" s="7">
        <f>K35*$Q$3</f>
        <v>2080.2951691858702</v>
      </c>
    </row>
    <row r="36" spans="2:17" x14ac:dyDescent="0.25">
      <c r="B36" s="1" t="s">
        <v>31</v>
      </c>
      <c r="C36" s="1">
        <v>2589</v>
      </c>
      <c r="D36" s="1">
        <v>1382</v>
      </c>
      <c r="E36" s="1">
        <v>1207</v>
      </c>
      <c r="J36">
        <f t="shared" ref="J36:J37" si="26">D36/$J$3</f>
        <v>1.8143626099514245E-4</v>
      </c>
      <c r="K36">
        <f t="shared" ref="K36:K37" si="27">E36/$K$3</f>
        <v>1.6109698639190932E-4</v>
      </c>
      <c r="L36">
        <f t="shared" si="2"/>
        <v>0</v>
      </c>
      <c r="O36" s="7">
        <f t="shared" si="7"/>
        <v>3015.3030718944815</v>
      </c>
      <c r="P36" s="7">
        <f t="shared" ref="P36:P37" si="28">J36*$P$3</f>
        <v>1599.9049494551662</v>
      </c>
      <c r="Q36" s="7">
        <f t="shared" ref="Q36:Q37" si="29">K36*$Q$3</f>
        <v>1415.3981224393153</v>
      </c>
    </row>
    <row r="37" spans="2:17" x14ac:dyDescent="0.25">
      <c r="B37" s="1" t="s">
        <v>32</v>
      </c>
      <c r="C37" s="1">
        <v>7268</v>
      </c>
      <c r="D37" s="1">
        <v>4137</v>
      </c>
      <c r="E37" s="1">
        <v>3131</v>
      </c>
      <c r="J37">
        <f t="shared" si="26"/>
        <v>5.4312721543914929E-4</v>
      </c>
      <c r="K37">
        <f t="shared" si="27"/>
        <v>4.178911883952511E-4</v>
      </c>
      <c r="L37">
        <f t="shared" si="2"/>
        <v>0</v>
      </c>
      <c r="O37" s="7">
        <f t="shared" si="7"/>
        <v>8460.8877669830945</v>
      </c>
      <c r="P37" s="7">
        <f t="shared" si="28"/>
        <v>4789.295785742418</v>
      </c>
      <c r="Q37" s="7">
        <f t="shared" si="29"/>
        <v>3671.591981240676</v>
      </c>
    </row>
    <row r="38" spans="2:17" x14ac:dyDescent="0.25">
      <c r="B38" s="1" t="s">
        <v>33</v>
      </c>
      <c r="C38" s="1">
        <v>29553</v>
      </c>
      <c r="D38" s="1">
        <v>15678</v>
      </c>
      <c r="E38" s="1">
        <v>13875</v>
      </c>
      <c r="L38">
        <f t="shared" si="2"/>
        <v>0</v>
      </c>
      <c r="O38" s="7">
        <f t="shared" si="7"/>
        <v>0</v>
      </c>
    </row>
    <row r="39" spans="2:17" x14ac:dyDescent="0.25">
      <c r="B39" s="1" t="s">
        <v>34</v>
      </c>
      <c r="C39" s="1">
        <v>13901</v>
      </c>
      <c r="D39" s="1">
        <v>7013</v>
      </c>
      <c r="E39" s="1">
        <v>6888</v>
      </c>
      <c r="G39" s="6">
        <f>D39/$G$3</f>
        <v>6.8447558999785276E-3</v>
      </c>
      <c r="H39" s="6">
        <f>E39/$H$3</f>
        <v>6.3307950717591214E-3</v>
      </c>
      <c r="L39">
        <f t="shared" si="2"/>
        <v>25608.48217647089</v>
      </c>
      <c r="M39" s="7">
        <f>G39*$M$3</f>
        <v>13326.739737258193</v>
      </c>
      <c r="N39" s="7">
        <f>H39*$N$3</f>
        <v>12281.742439212696</v>
      </c>
      <c r="O39" s="7">
        <f t="shared" si="7"/>
        <v>0</v>
      </c>
    </row>
    <row r="40" spans="2:17" x14ac:dyDescent="0.25">
      <c r="B40" s="1" t="s">
        <v>16</v>
      </c>
      <c r="C40" s="1">
        <v>5132</v>
      </c>
      <c r="D40" s="1">
        <v>2711</v>
      </c>
      <c r="E40" s="1">
        <v>2421</v>
      </c>
      <c r="G40" s="6">
        <f t="shared" ref="G40:G42" si="30">D40/$G$3</f>
        <v>2.6459622479454996E-3</v>
      </c>
      <c r="H40" s="6">
        <f t="shared" ref="H40:H42" si="31">E40/$H$3</f>
        <v>2.2251531458665551E-3</v>
      </c>
      <c r="L40">
        <f t="shared" si="2"/>
        <v>9468.4855997310042</v>
      </c>
      <c r="M40" s="7">
        <f t="shared" ref="M40:M42" si="32">G40*$M$3</f>
        <v>5151.6884967498881</v>
      </c>
      <c r="N40" s="7">
        <f t="shared" ref="N40:N42" si="33">H40*$N$3</f>
        <v>4316.797102981117</v>
      </c>
      <c r="O40" s="7">
        <f t="shared" si="7"/>
        <v>0</v>
      </c>
    </row>
    <row r="41" spans="2:17" x14ac:dyDescent="0.25">
      <c r="B41" s="1" t="s">
        <v>22</v>
      </c>
      <c r="C41" s="1">
        <v>3914</v>
      </c>
      <c r="D41" s="1">
        <v>1889</v>
      </c>
      <c r="E41" s="1">
        <v>2025</v>
      </c>
      <c r="G41" s="6">
        <f t="shared" si="30"/>
        <v>1.8436822893283101E-3</v>
      </c>
      <c r="H41" s="6">
        <f t="shared" si="31"/>
        <v>1.8611875755389401E-3</v>
      </c>
      <c r="L41">
        <f t="shared" si="2"/>
        <v>7200.353313867764</v>
      </c>
      <c r="M41" s="7">
        <f t="shared" si="32"/>
        <v>3589.64941732222</v>
      </c>
      <c r="N41" s="7">
        <f t="shared" si="33"/>
        <v>3610.703896545544</v>
      </c>
      <c r="O41" s="7">
        <f t="shared" si="7"/>
        <v>0</v>
      </c>
    </row>
    <row r="42" spans="2:17" x14ac:dyDescent="0.25">
      <c r="B42" s="1" t="s">
        <v>35</v>
      </c>
      <c r="C42" s="1">
        <v>4855</v>
      </c>
      <c r="D42" s="1">
        <v>2413</v>
      </c>
      <c r="E42" s="1">
        <v>2442</v>
      </c>
      <c r="G42" s="6">
        <f t="shared" si="30"/>
        <v>2.3551113627047178E-3</v>
      </c>
      <c r="H42" s="6">
        <f t="shared" si="31"/>
        <v>2.2444543503536258E-3</v>
      </c>
      <c r="L42">
        <f t="shared" si="2"/>
        <v>8939.6432628721195</v>
      </c>
      <c r="M42" s="7">
        <f t="shared" si="32"/>
        <v>4585.4018231860855</v>
      </c>
      <c r="N42" s="7">
        <f t="shared" si="33"/>
        <v>4354.241439686034</v>
      </c>
      <c r="O42" s="7">
        <f t="shared" si="7"/>
        <v>0</v>
      </c>
    </row>
    <row r="43" spans="2:17" x14ac:dyDescent="0.25">
      <c r="B43" s="1" t="s">
        <v>36</v>
      </c>
      <c r="C43" s="1">
        <v>6408</v>
      </c>
      <c r="D43" s="1">
        <v>3309</v>
      </c>
      <c r="E43" s="1">
        <v>3099</v>
      </c>
      <c r="J43">
        <f>D43/$J$3</f>
        <v>4.3442300118156756E-4</v>
      </c>
      <c r="K43">
        <f>E43/$K$3</f>
        <v>4.1362018295652608E-4</v>
      </c>
      <c r="L43">
        <f t="shared" si="2"/>
        <v>0</v>
      </c>
      <c r="O43" s="7">
        <f t="shared" si="7"/>
        <v>7464.8089518751012</v>
      </c>
      <c r="P43" s="7">
        <f>J43*$P$3</f>
        <v>3830.742024419063</v>
      </c>
      <c r="Q43" s="7">
        <f>K43*$Q$3</f>
        <v>3634.0669274560382</v>
      </c>
    </row>
    <row r="44" spans="2:17" x14ac:dyDescent="0.25">
      <c r="B44" s="1" t="s">
        <v>37</v>
      </c>
      <c r="C44" s="1">
        <v>5971</v>
      </c>
      <c r="D44" s="1">
        <v>3150</v>
      </c>
      <c r="E44" s="1">
        <v>2821</v>
      </c>
      <c r="J44">
        <f t="shared" ref="J44:J47" si="34">D44/$J$3</f>
        <v>4.1354864119732177E-4</v>
      </c>
      <c r="K44">
        <f t="shared" ref="K44:K47" si="35">E44/$K$3</f>
        <v>3.7651582320760252E-4</v>
      </c>
      <c r="L44">
        <f t="shared" si="2"/>
        <v>0</v>
      </c>
      <c r="O44" s="7">
        <f t="shared" si="7"/>
        <v>6954.7399407799785</v>
      </c>
      <c r="P44" s="7">
        <f t="shared" ref="P44:P47" si="36">J44*$P$3</f>
        <v>3646.6719180779833</v>
      </c>
      <c r="Q44" s="7">
        <f t="shared" ref="Q44:Q47" si="37">K44*$Q$3</f>
        <v>3308.0680227019957</v>
      </c>
    </row>
    <row r="45" spans="2:17" x14ac:dyDescent="0.25">
      <c r="B45" s="1" t="s">
        <v>38</v>
      </c>
      <c r="C45" s="1">
        <v>9329</v>
      </c>
      <c r="D45" s="1">
        <v>4819</v>
      </c>
      <c r="E45" s="1">
        <v>4510</v>
      </c>
      <c r="J45">
        <f t="shared" si="34"/>
        <v>6.3266377839044249E-4</v>
      </c>
      <c r="K45">
        <f t="shared" si="35"/>
        <v>6.0194482902030746E-4</v>
      </c>
      <c r="L45">
        <f t="shared" si="2"/>
        <v>0</v>
      </c>
      <c r="O45" s="7">
        <f t="shared" si="7"/>
        <v>10867.516465619343</v>
      </c>
      <c r="P45" s="7">
        <f t="shared" si="36"/>
        <v>5578.8291978469215</v>
      </c>
      <c r="Q45" s="7">
        <f t="shared" si="37"/>
        <v>5288.6872677724214</v>
      </c>
    </row>
    <row r="46" spans="2:17" x14ac:dyDescent="0.25">
      <c r="B46" s="1" t="s">
        <v>39</v>
      </c>
      <c r="C46" s="1">
        <v>5118</v>
      </c>
      <c r="D46" s="1">
        <v>2629</v>
      </c>
      <c r="E46" s="1">
        <v>2489</v>
      </c>
      <c r="J46">
        <f t="shared" si="34"/>
        <v>3.4514900879611395E-4</v>
      </c>
      <c r="K46">
        <f t="shared" si="35"/>
        <v>3.3220414178083041E-4</v>
      </c>
      <c r="L46">
        <f t="shared" si="2"/>
        <v>0</v>
      </c>
      <c r="O46" s="7">
        <f t="shared" si="7"/>
        <v>5962.2695492505081</v>
      </c>
      <c r="P46" s="7">
        <f t="shared" si="36"/>
        <v>3043.5239595641328</v>
      </c>
      <c r="Q46" s="7">
        <f t="shared" si="37"/>
        <v>2918.7455896863758</v>
      </c>
    </row>
    <row r="47" spans="2:17" x14ac:dyDescent="0.25">
      <c r="B47" s="1" t="s">
        <v>40</v>
      </c>
      <c r="C47" s="1">
        <v>8488</v>
      </c>
      <c r="D47" s="1">
        <v>4418</v>
      </c>
      <c r="E47" s="1">
        <v>4070</v>
      </c>
      <c r="J47">
        <f t="shared" si="34"/>
        <v>5.8001837993960882E-4</v>
      </c>
      <c r="K47">
        <f t="shared" si="35"/>
        <v>5.4321850423783838E-4</v>
      </c>
      <c r="L47">
        <f t="shared" si="2"/>
        <v>0</v>
      </c>
      <c r="O47" s="7">
        <f t="shared" si="7"/>
        <v>9887.3198525411171</v>
      </c>
      <c r="P47" s="7">
        <f t="shared" si="36"/>
        <v>5114.6020743074705</v>
      </c>
      <c r="Q47" s="7">
        <f t="shared" si="37"/>
        <v>4772.7177782336476</v>
      </c>
    </row>
    <row r="48" spans="2:17" x14ac:dyDescent="0.25">
      <c r="B48" s="1" t="s">
        <v>41</v>
      </c>
      <c r="C48" s="1">
        <v>49215</v>
      </c>
      <c r="D48" s="1">
        <v>25338</v>
      </c>
      <c r="E48" s="1">
        <v>23877</v>
      </c>
      <c r="L48">
        <f t="shared" si="2"/>
        <v>0</v>
      </c>
      <c r="O48" s="7">
        <f t="shared" si="7"/>
        <v>0</v>
      </c>
    </row>
    <row r="49" spans="2:17" x14ac:dyDescent="0.25">
      <c r="L49">
        <f t="shared" si="2"/>
        <v>0</v>
      </c>
      <c r="O49" s="7">
        <f t="shared" si="7"/>
        <v>0</v>
      </c>
    </row>
    <row r="50" spans="2:17" x14ac:dyDescent="0.25">
      <c r="L50">
        <f t="shared" si="2"/>
        <v>0</v>
      </c>
      <c r="O50" s="7">
        <f t="shared" si="7"/>
        <v>0</v>
      </c>
    </row>
    <row r="51" spans="2:17" x14ac:dyDescent="0.25">
      <c r="B51" s="1" t="s">
        <v>125</v>
      </c>
      <c r="C51" s="1">
        <v>2007</v>
      </c>
      <c r="D51" s="1"/>
      <c r="E51" s="1"/>
      <c r="L51">
        <f t="shared" si="2"/>
        <v>0</v>
      </c>
      <c r="O51" s="7">
        <f t="shared" si="7"/>
        <v>0</v>
      </c>
    </row>
    <row r="52" spans="2:17" x14ac:dyDescent="0.25">
      <c r="B52" s="1" t="s">
        <v>43</v>
      </c>
      <c r="C52" s="1" t="s">
        <v>44</v>
      </c>
      <c r="D52" s="1" t="s">
        <v>45</v>
      </c>
      <c r="E52" s="1" t="s">
        <v>5</v>
      </c>
      <c r="G52">
        <v>772285</v>
      </c>
      <c r="H52">
        <v>723272</v>
      </c>
      <c r="J52">
        <v>6653633</v>
      </c>
      <c r="K52">
        <v>6780358</v>
      </c>
      <c r="L52">
        <f t="shared" si="2"/>
        <v>3334000</v>
      </c>
      <c r="M52">
        <v>1652000</v>
      </c>
      <c r="N52">
        <v>1682000</v>
      </c>
      <c r="O52" s="7">
        <f t="shared" si="7"/>
        <v>16292000</v>
      </c>
      <c r="P52">
        <v>8072000</v>
      </c>
      <c r="Q52">
        <v>8220000</v>
      </c>
    </row>
    <row r="53" spans="2:17" x14ac:dyDescent="0.25">
      <c r="B53" s="1" t="s">
        <v>46</v>
      </c>
      <c r="C53" s="1">
        <v>2758</v>
      </c>
      <c r="D53" s="1">
        <v>1350</v>
      </c>
      <c r="E53" s="1">
        <v>1408</v>
      </c>
      <c r="J53" s="6">
        <f>D53/$J$52</f>
        <v>2.0289667314082397E-4</v>
      </c>
      <c r="K53" s="6">
        <f>E53/$K$52</f>
        <v>2.0765865165231687E-4</v>
      </c>
      <c r="L53">
        <f t="shared" si="2"/>
        <v>0</v>
      </c>
      <c r="O53" s="7">
        <f t="shared" si="7"/>
        <v>3344.7360621747757</v>
      </c>
      <c r="P53" s="7">
        <f>J53*$P$52</f>
        <v>1637.7819455927311</v>
      </c>
      <c r="Q53" s="7">
        <f>K53*$Q$52</f>
        <v>1706.9541165820447</v>
      </c>
    </row>
    <row r="54" spans="2:17" x14ac:dyDescent="0.25">
      <c r="B54" s="1" t="s">
        <v>47</v>
      </c>
      <c r="C54" s="1">
        <v>1418</v>
      </c>
      <c r="D54" s="1">
        <v>691</v>
      </c>
      <c r="E54" s="1">
        <v>727</v>
      </c>
      <c r="J54" s="6">
        <f t="shared" ref="J54:J67" si="38">D54/$J$52</f>
        <v>1.0385303788171064E-4</v>
      </c>
      <c r="K54" s="6">
        <f t="shared" ref="K54:K67" si="39">E54/$K$52</f>
        <v>1.0722147709604714E-4</v>
      </c>
      <c r="L54">
        <f t="shared" si="2"/>
        <v>0</v>
      </c>
      <c r="O54" s="7">
        <f t="shared" si="7"/>
        <v>1719.6622635106758</v>
      </c>
      <c r="P54" s="7">
        <f t="shared" ref="P54:P67" si="40">J54*$P$52</f>
        <v>838.30172178116823</v>
      </c>
      <c r="Q54" s="7">
        <f t="shared" ref="Q54:Q67" si="41">K54*$Q$52</f>
        <v>881.36054172950753</v>
      </c>
    </row>
    <row r="55" spans="2:17" x14ac:dyDescent="0.25">
      <c r="B55" s="1" t="s">
        <v>48</v>
      </c>
      <c r="C55" s="1">
        <v>7059</v>
      </c>
      <c r="D55" s="1">
        <v>3458</v>
      </c>
      <c r="E55" s="1">
        <v>3601</v>
      </c>
      <c r="J55" s="6">
        <f t="shared" si="38"/>
        <v>5.1971607090442169E-4</v>
      </c>
      <c r="K55" s="6">
        <f t="shared" si="39"/>
        <v>5.3109290099431327E-4</v>
      </c>
      <c r="L55">
        <f t="shared" si="2"/>
        <v>0</v>
      </c>
      <c r="O55" s="7">
        <f t="shared" si="7"/>
        <v>8560.7317705137466</v>
      </c>
      <c r="P55" s="7">
        <f t="shared" si="40"/>
        <v>4195.1481243404924</v>
      </c>
      <c r="Q55" s="7">
        <f t="shared" si="41"/>
        <v>4365.5836461732551</v>
      </c>
    </row>
    <row r="56" spans="2:17" x14ac:dyDescent="0.25">
      <c r="B56" s="1" t="s">
        <v>49</v>
      </c>
      <c r="C56" s="1">
        <v>6860</v>
      </c>
      <c r="D56" s="1">
        <v>3397</v>
      </c>
      <c r="E56" s="1">
        <v>3463</v>
      </c>
      <c r="J56" s="6">
        <f t="shared" si="38"/>
        <v>5.1054814715509561E-4</v>
      </c>
      <c r="K56" s="6">
        <f t="shared" si="39"/>
        <v>5.1073999337498109E-4</v>
      </c>
      <c r="L56">
        <f t="shared" si="2"/>
        <v>0</v>
      </c>
      <c r="O56" s="7">
        <f t="shared" si="7"/>
        <v>8319.4273893782774</v>
      </c>
      <c r="P56" s="7">
        <f t="shared" si="40"/>
        <v>4121.1446438359317</v>
      </c>
      <c r="Q56" s="7">
        <f t="shared" si="41"/>
        <v>4198.2827455423449</v>
      </c>
    </row>
    <row r="57" spans="2:17" x14ac:dyDescent="0.25">
      <c r="B57" s="1" t="s">
        <v>50</v>
      </c>
      <c r="C57" s="1">
        <v>5599</v>
      </c>
      <c r="D57" s="1">
        <v>2820</v>
      </c>
      <c r="E57" s="1">
        <v>2779</v>
      </c>
      <c r="J57" s="6">
        <f t="shared" si="38"/>
        <v>4.2382860611638783E-4</v>
      </c>
      <c r="K57" s="6">
        <f t="shared" si="39"/>
        <v>4.098603643052476E-4</v>
      </c>
      <c r="L57">
        <f t="shared" si="2"/>
        <v>0</v>
      </c>
      <c r="O57" s="7">
        <f t="shared" si="7"/>
        <v>6790.1967031606182</v>
      </c>
      <c r="P57" s="7">
        <f t="shared" si="40"/>
        <v>3421.1445085714827</v>
      </c>
      <c r="Q57" s="7">
        <f t="shared" si="41"/>
        <v>3369.0521945891351</v>
      </c>
    </row>
    <row r="58" spans="2:17" x14ac:dyDescent="0.25">
      <c r="B58" s="1" t="s">
        <v>51</v>
      </c>
      <c r="C58" s="1">
        <v>6045</v>
      </c>
      <c r="D58" s="1">
        <v>2935</v>
      </c>
      <c r="E58" s="1">
        <v>3110</v>
      </c>
      <c r="J58" s="6">
        <f t="shared" si="38"/>
        <v>4.4111239679134692E-4</v>
      </c>
      <c r="K58" s="6">
        <f t="shared" si="39"/>
        <v>4.5867784562408063E-4</v>
      </c>
      <c r="L58">
        <f t="shared" si="2"/>
        <v>0</v>
      </c>
      <c r="O58" s="7">
        <f t="shared" si="7"/>
        <v>7330.991157929695</v>
      </c>
      <c r="P58" s="7">
        <f t="shared" si="40"/>
        <v>3560.6592668997523</v>
      </c>
      <c r="Q58" s="7">
        <f t="shared" si="41"/>
        <v>3770.3318910299427</v>
      </c>
    </row>
    <row r="59" spans="2:17" x14ac:dyDescent="0.25">
      <c r="B59" s="1" t="s">
        <v>52</v>
      </c>
      <c r="C59" s="1">
        <v>6246</v>
      </c>
      <c r="D59" s="1">
        <v>3102</v>
      </c>
      <c r="E59" s="1">
        <v>3144</v>
      </c>
      <c r="J59" s="6">
        <f t="shared" si="38"/>
        <v>4.6621146672802663E-4</v>
      </c>
      <c r="K59" s="6">
        <f t="shared" si="39"/>
        <v>4.6369233011000306E-4</v>
      </c>
      <c r="L59">
        <f t="shared" si="2"/>
        <v>0</v>
      </c>
      <c r="O59" s="7">
        <f t="shared" si="7"/>
        <v>7574.8099129328566</v>
      </c>
      <c r="P59" s="7">
        <f t="shared" si="40"/>
        <v>3763.258959428631</v>
      </c>
      <c r="Q59" s="7">
        <f t="shared" si="41"/>
        <v>3811.5509535042252</v>
      </c>
    </row>
    <row r="60" spans="2:17" x14ac:dyDescent="0.25">
      <c r="B60" s="1" t="s">
        <v>53</v>
      </c>
      <c r="C60" s="1">
        <v>3385</v>
      </c>
      <c r="D60" s="1">
        <v>1606</v>
      </c>
      <c r="E60" s="1">
        <v>1779</v>
      </c>
      <c r="J60" s="6">
        <f t="shared" si="38"/>
        <v>2.4137189412160243E-4</v>
      </c>
      <c r="K60" s="6">
        <f t="shared" si="39"/>
        <v>2.6237552648399981E-4</v>
      </c>
      <c r="L60">
        <f t="shared" si="2"/>
        <v>0</v>
      </c>
      <c r="O60" s="7">
        <f t="shared" si="7"/>
        <v>4105.0807570480529</v>
      </c>
      <c r="P60" s="7">
        <f t="shared" si="40"/>
        <v>1948.3539293495749</v>
      </c>
      <c r="Q60" s="7">
        <f t="shared" si="41"/>
        <v>2156.7268276984782</v>
      </c>
    </row>
    <row r="61" spans="2:17" x14ac:dyDescent="0.25">
      <c r="B61" s="1" t="s">
        <v>54</v>
      </c>
      <c r="C61" s="1">
        <v>5016</v>
      </c>
      <c r="D61" s="1">
        <v>2440</v>
      </c>
      <c r="E61" s="1">
        <v>2576</v>
      </c>
      <c r="J61" s="6">
        <f t="shared" si="38"/>
        <v>3.6671694997304478E-4</v>
      </c>
      <c r="K61" s="6">
        <f t="shared" si="39"/>
        <v>3.7992094222753428E-4</v>
      </c>
      <c r="L61">
        <f t="shared" si="2"/>
        <v>0</v>
      </c>
      <c r="O61" s="7">
        <f t="shared" si="7"/>
        <v>6083.0893652927498</v>
      </c>
      <c r="P61" s="7">
        <f t="shared" si="40"/>
        <v>2960.1392201824174</v>
      </c>
      <c r="Q61" s="7">
        <f t="shared" si="41"/>
        <v>3122.950145110332</v>
      </c>
    </row>
    <row r="62" spans="2:17" x14ac:dyDescent="0.25">
      <c r="B62" s="1" t="s">
        <v>55</v>
      </c>
      <c r="C62" s="1">
        <v>5572</v>
      </c>
      <c r="D62" s="1">
        <v>2791</v>
      </c>
      <c r="E62" s="1">
        <v>2781</v>
      </c>
      <c r="J62" s="6">
        <f t="shared" si="38"/>
        <v>4.1947008498965905E-4</v>
      </c>
      <c r="K62" s="6">
        <f t="shared" si="39"/>
        <v>4.1015533398089008E-4</v>
      </c>
      <c r="L62">
        <f t="shared" si="2"/>
        <v>0</v>
      </c>
      <c r="O62" s="7">
        <f t="shared" si="7"/>
        <v>6757.4393713594445</v>
      </c>
      <c r="P62" s="7">
        <f t="shared" si="40"/>
        <v>3385.9625260365278</v>
      </c>
      <c r="Q62" s="7">
        <f t="shared" si="41"/>
        <v>3371.4768453229167</v>
      </c>
    </row>
    <row r="63" spans="2:17" x14ac:dyDescent="0.25">
      <c r="B63" s="1" t="s">
        <v>56</v>
      </c>
      <c r="C63" s="1">
        <v>5802</v>
      </c>
      <c r="D63" s="1">
        <v>2891</v>
      </c>
      <c r="E63" s="1">
        <v>2911</v>
      </c>
      <c r="J63" s="6">
        <f t="shared" si="38"/>
        <v>4.3449946818527562E-4</v>
      </c>
      <c r="K63" s="6">
        <f t="shared" si="39"/>
        <v>4.2932836289765228E-4</v>
      </c>
      <c r="L63">
        <f t="shared" si="2"/>
        <v>0</v>
      </c>
      <c r="O63" s="7">
        <f t="shared" si="7"/>
        <v>7036.3588502102466</v>
      </c>
      <c r="P63" s="7">
        <f t="shared" si="40"/>
        <v>3507.2797071915447</v>
      </c>
      <c r="Q63" s="7">
        <f t="shared" si="41"/>
        <v>3529.0791430187019</v>
      </c>
    </row>
    <row r="64" spans="2:17" x14ac:dyDescent="0.25">
      <c r="B64" s="1" t="s">
        <v>57</v>
      </c>
      <c r="C64" s="1">
        <v>4007</v>
      </c>
      <c r="D64" s="1">
        <v>2051</v>
      </c>
      <c r="E64" s="1">
        <v>1956</v>
      </c>
      <c r="J64" s="6">
        <f t="shared" si="38"/>
        <v>3.0825264934209628E-4</v>
      </c>
      <c r="K64" s="6">
        <f t="shared" si="39"/>
        <v>2.8848034277836068E-4</v>
      </c>
      <c r="L64">
        <f t="shared" si="2"/>
        <v>0</v>
      </c>
      <c r="O64" s="7">
        <f t="shared" si="7"/>
        <v>4859.5238031275258</v>
      </c>
      <c r="P64" s="7">
        <f t="shared" si="40"/>
        <v>2488.2153854894013</v>
      </c>
      <c r="Q64" s="7">
        <f t="shared" si="41"/>
        <v>2371.3084176381249</v>
      </c>
    </row>
    <row r="65" spans="2:17" x14ac:dyDescent="0.25">
      <c r="B65" s="1" t="s">
        <v>58</v>
      </c>
      <c r="C65" s="1">
        <v>4463</v>
      </c>
      <c r="D65" s="1">
        <v>2189</v>
      </c>
      <c r="E65" s="1">
        <v>2274</v>
      </c>
      <c r="J65" s="6">
        <f t="shared" si="38"/>
        <v>3.2899319815204715E-4</v>
      </c>
      <c r="K65" s="6">
        <f t="shared" si="39"/>
        <v>3.3538052120551747E-4</v>
      </c>
      <c r="L65">
        <f t="shared" si="2"/>
        <v>0</v>
      </c>
      <c r="O65" s="7">
        <f t="shared" si="7"/>
        <v>5412.4609797926787</v>
      </c>
      <c r="P65" s="7">
        <f t="shared" si="40"/>
        <v>2655.6330954833247</v>
      </c>
      <c r="Q65" s="7">
        <f t="shared" si="41"/>
        <v>2756.8278843093535</v>
      </c>
    </row>
    <row r="66" spans="2:17" x14ac:dyDescent="0.25">
      <c r="B66" s="1" t="s">
        <v>59</v>
      </c>
      <c r="C66" s="1">
        <v>2402</v>
      </c>
      <c r="D66" s="1">
        <v>1174</v>
      </c>
      <c r="E66" s="1">
        <v>1228</v>
      </c>
      <c r="J66" s="6">
        <f t="shared" si="38"/>
        <v>1.7644495871653877E-4</v>
      </c>
      <c r="K66" s="6">
        <f t="shared" si="39"/>
        <v>1.8111138084449228E-4</v>
      </c>
      <c r="L66">
        <f t="shared" si="2"/>
        <v>0</v>
      </c>
      <c r="O66" s="7">
        <f t="shared" si="7"/>
        <v>2912.9992573016275</v>
      </c>
      <c r="P66" s="7">
        <f t="shared" si="40"/>
        <v>1424.263706759901</v>
      </c>
      <c r="Q66" s="7">
        <f t="shared" si="41"/>
        <v>1488.7355505417265</v>
      </c>
    </row>
    <row r="67" spans="2:17" x14ac:dyDescent="0.25">
      <c r="B67" s="1" t="s">
        <v>60</v>
      </c>
      <c r="C67" s="1">
        <v>3305</v>
      </c>
      <c r="D67" s="1">
        <v>1632</v>
      </c>
      <c r="E67" s="1">
        <v>1673</v>
      </c>
      <c r="J67" s="6">
        <f t="shared" si="38"/>
        <v>2.4527953375246274E-4</v>
      </c>
      <c r="K67" s="6">
        <f t="shared" si="39"/>
        <v>2.4674213367494757E-4</v>
      </c>
      <c r="L67">
        <f t="shared" si="2"/>
        <v>0</v>
      </c>
      <c r="O67" s="7">
        <f t="shared" si="7"/>
        <v>4008.1167352579482</v>
      </c>
      <c r="P67" s="7">
        <f t="shared" si="40"/>
        <v>1979.8963964498791</v>
      </c>
      <c r="Q67" s="7">
        <f t="shared" si="41"/>
        <v>2028.2203388080691</v>
      </c>
    </row>
    <row r="68" spans="2:17" x14ac:dyDescent="0.25">
      <c r="B68" s="1" t="s">
        <v>3</v>
      </c>
      <c r="C68" s="1">
        <v>69937</v>
      </c>
      <c r="D68" s="1">
        <v>34527</v>
      </c>
      <c r="E68" s="1">
        <v>35410</v>
      </c>
      <c r="L68">
        <f t="shared" si="2"/>
        <v>0</v>
      </c>
      <c r="O68" s="7">
        <f t="shared" si="7"/>
        <v>0</v>
      </c>
    </row>
    <row r="69" spans="2:17" x14ac:dyDescent="0.25">
      <c r="B69" t="s">
        <v>128</v>
      </c>
      <c r="C69">
        <v>76050</v>
      </c>
      <c r="D69">
        <v>40140</v>
      </c>
      <c r="E69">
        <v>35910</v>
      </c>
      <c r="G69">
        <f>D69/G52</f>
        <v>5.1975630758075063E-2</v>
      </c>
      <c r="H69">
        <f>E69/H52</f>
        <v>4.9649371190921256E-2</v>
      </c>
      <c r="L69">
        <f t="shared" ref="L69:L105" si="42">M69+N69</f>
        <v>169373.98435546955</v>
      </c>
      <c r="M69" s="7">
        <f>G69*M52</f>
        <v>85863.742012340008</v>
      </c>
      <c r="N69" s="7">
        <f>H69*N52</f>
        <v>83510.242343129546</v>
      </c>
      <c r="O69" s="7">
        <f t="shared" si="7"/>
        <v>0</v>
      </c>
    </row>
    <row r="70" spans="2:17" x14ac:dyDescent="0.25">
      <c r="L70">
        <f t="shared" si="42"/>
        <v>0</v>
      </c>
      <c r="O70" s="7">
        <f t="shared" ref="O70:O105" si="43">P70+Q70</f>
        <v>0</v>
      </c>
    </row>
    <row r="71" spans="2:17" x14ac:dyDescent="0.25">
      <c r="B71" s="1" t="s">
        <v>89</v>
      </c>
      <c r="C71" s="1">
        <v>2007</v>
      </c>
      <c r="D71" s="1"/>
      <c r="E71" s="1"/>
      <c r="L71">
        <f t="shared" si="42"/>
        <v>0</v>
      </c>
      <c r="O71" s="7">
        <f t="shared" si="43"/>
        <v>0</v>
      </c>
    </row>
    <row r="72" spans="2:17" x14ac:dyDescent="0.25">
      <c r="B72" s="1"/>
      <c r="C72" s="1" t="s">
        <v>69</v>
      </c>
      <c r="D72" s="1" t="s">
        <v>45</v>
      </c>
      <c r="E72" s="1" t="s">
        <v>5</v>
      </c>
      <c r="L72">
        <f t="shared" si="42"/>
        <v>0</v>
      </c>
      <c r="O72" s="7">
        <f t="shared" si="43"/>
        <v>0</v>
      </c>
    </row>
    <row r="73" spans="2:17" x14ac:dyDescent="0.25">
      <c r="B73" s="1" t="s">
        <v>91</v>
      </c>
      <c r="C73" s="1">
        <v>9080</v>
      </c>
      <c r="D73" s="1">
        <v>5120</v>
      </c>
      <c r="E73" s="1">
        <v>3960</v>
      </c>
      <c r="G73" s="6">
        <f>D73/G52</f>
        <v>6.6296768679956234E-3</v>
      </c>
      <c r="H73" s="6">
        <f>E73/H52</f>
        <v>5.4751186275702642E-3</v>
      </c>
      <c r="L73">
        <f t="shared" si="42"/>
        <v>20161.375717501956</v>
      </c>
      <c r="M73" s="7">
        <f>G73*M52</f>
        <v>10952.22618592877</v>
      </c>
      <c r="N73" s="7">
        <f>H73*N52</f>
        <v>9209.1495315731845</v>
      </c>
      <c r="O73" s="7">
        <f t="shared" si="43"/>
        <v>0</v>
      </c>
    </row>
    <row r="74" spans="2:17" x14ac:dyDescent="0.25">
      <c r="B74" s="1" t="s">
        <v>92</v>
      </c>
      <c r="C74" s="1">
        <v>2969</v>
      </c>
      <c r="D74" s="1">
        <v>1433</v>
      </c>
      <c r="E74" s="1">
        <v>1536</v>
      </c>
      <c r="J74" s="6">
        <f>D74/$J$52</f>
        <v>2.1537106119318573E-4</v>
      </c>
      <c r="K74" s="6">
        <f>E74/$K$52</f>
        <v>2.2653671089343659E-4</v>
      </c>
      <c r="L74">
        <f t="shared" si="42"/>
        <v>0</v>
      </c>
      <c r="O74" s="7">
        <f t="shared" si="43"/>
        <v>3600.606969495444</v>
      </c>
      <c r="P74" s="7">
        <f>J74*$P$52</f>
        <v>1738.4752059513951</v>
      </c>
      <c r="Q74" s="7">
        <f>K74*$Q$52</f>
        <v>1862.1317635440489</v>
      </c>
    </row>
    <row r="75" spans="2:17" x14ac:dyDescent="0.25">
      <c r="B75" s="1" t="s">
        <v>93</v>
      </c>
      <c r="C75" s="1">
        <v>2781</v>
      </c>
      <c r="D75" s="1">
        <v>1421</v>
      </c>
      <c r="E75" s="1">
        <v>1360</v>
      </c>
      <c r="J75" s="6">
        <f t="shared" ref="J75:J79" si="44">D75/$J$52</f>
        <v>2.1356753520971174E-4</v>
      </c>
      <c r="K75" s="6">
        <f t="shared" ref="K75:K79" si="45">E75/$K$52</f>
        <v>2.0057937943689699E-4</v>
      </c>
      <c r="L75">
        <f t="shared" si="42"/>
        <v>0</v>
      </c>
      <c r="O75" s="7">
        <f t="shared" si="43"/>
        <v>3372.6796431840867</v>
      </c>
      <c r="P75" s="7">
        <f t="shared" ref="P75:P79" si="46">J75*$P$52</f>
        <v>1723.9171442127931</v>
      </c>
      <c r="Q75" s="7">
        <f t="shared" ref="Q75:Q79" si="47">K75*$Q$52</f>
        <v>1648.7624989712933</v>
      </c>
    </row>
    <row r="76" spans="2:17" x14ac:dyDescent="0.25">
      <c r="B76" s="1" t="s">
        <v>94</v>
      </c>
      <c r="C76" s="1">
        <v>2266</v>
      </c>
      <c r="D76" s="1">
        <v>1130</v>
      </c>
      <c r="E76" s="1">
        <v>1136</v>
      </c>
      <c r="J76" s="6">
        <f t="shared" si="44"/>
        <v>1.6983203011046747E-4</v>
      </c>
      <c r="K76" s="6">
        <f t="shared" si="45"/>
        <v>1.6754277576493749E-4</v>
      </c>
      <c r="L76">
        <f t="shared" si="42"/>
        <v>0</v>
      </c>
      <c r="O76" s="7">
        <f t="shared" si="43"/>
        <v>2748.0857638394796</v>
      </c>
      <c r="P76" s="7">
        <f t="shared" si="46"/>
        <v>1370.8841470516934</v>
      </c>
      <c r="Q76" s="7">
        <f t="shared" si="47"/>
        <v>1377.2016167877862</v>
      </c>
    </row>
    <row r="77" spans="2:17" x14ac:dyDescent="0.25">
      <c r="B77" s="1" t="s">
        <v>95</v>
      </c>
      <c r="C77" s="1">
        <v>3482</v>
      </c>
      <c r="D77" s="1">
        <v>1789</v>
      </c>
      <c r="E77" s="1">
        <v>1693</v>
      </c>
      <c r="J77" s="6">
        <f t="shared" si="44"/>
        <v>2.6887566536958079E-4</v>
      </c>
      <c r="K77" s="6">
        <f t="shared" si="45"/>
        <v>2.496918304313725E-4</v>
      </c>
      <c r="L77">
        <f t="shared" si="42"/>
        <v>0</v>
      </c>
      <c r="O77" s="7">
        <f t="shared" si="43"/>
        <v>4222.8312170091376</v>
      </c>
      <c r="P77" s="7">
        <f t="shared" si="46"/>
        <v>2170.3643708632562</v>
      </c>
      <c r="Q77" s="7">
        <f t="shared" si="47"/>
        <v>2052.4668461458818</v>
      </c>
    </row>
    <row r="78" spans="2:17" x14ac:dyDescent="0.25">
      <c r="B78" s="1" t="s">
        <v>97</v>
      </c>
      <c r="C78" s="1">
        <v>2445</v>
      </c>
      <c r="D78" s="1">
        <v>1275</v>
      </c>
      <c r="E78" s="1">
        <v>1170</v>
      </c>
      <c r="J78" s="6">
        <f t="shared" si="44"/>
        <v>1.9162463574411154E-4</v>
      </c>
      <c r="K78" s="6">
        <f t="shared" si="45"/>
        <v>1.7255726025085992E-4</v>
      </c>
      <c r="L78">
        <f t="shared" si="42"/>
        <v>0</v>
      </c>
      <c r="O78" s="7">
        <f t="shared" si="43"/>
        <v>2965.2147389885367</v>
      </c>
      <c r="P78" s="7">
        <f t="shared" si="46"/>
        <v>1546.7940597264683</v>
      </c>
      <c r="Q78" s="7">
        <f t="shared" si="47"/>
        <v>1418.4206792620685</v>
      </c>
    </row>
    <row r="79" spans="2:17" x14ac:dyDescent="0.25">
      <c r="B79" s="1" t="s">
        <v>99</v>
      </c>
      <c r="C79" s="1">
        <v>2450</v>
      </c>
      <c r="D79" s="1">
        <v>1176</v>
      </c>
      <c r="E79" s="1">
        <v>1274</v>
      </c>
      <c r="J79" s="6">
        <f t="shared" si="44"/>
        <v>1.767455463804511E-4</v>
      </c>
      <c r="K79" s="6">
        <f t="shared" si="45"/>
        <v>1.8789568338426968E-4</v>
      </c>
      <c r="L79">
        <f t="shared" si="42"/>
        <v>0</v>
      </c>
      <c r="O79" s="7">
        <f t="shared" si="43"/>
        <v>2971.1925678016978</v>
      </c>
      <c r="P79" s="7">
        <f t="shared" si="46"/>
        <v>1426.6900503830013</v>
      </c>
      <c r="Q79" s="7">
        <f t="shared" si="47"/>
        <v>1544.5025174186967</v>
      </c>
    </row>
    <row r="80" spans="2:17" x14ac:dyDescent="0.25">
      <c r="B80" s="1"/>
      <c r="C80" s="1">
        <v>25473</v>
      </c>
      <c r="D80" s="1">
        <v>13344</v>
      </c>
      <c r="E80" s="1">
        <v>12129</v>
      </c>
      <c r="L80">
        <f t="shared" si="42"/>
        <v>0</v>
      </c>
      <c r="O80" s="7">
        <f t="shared" si="43"/>
        <v>0</v>
      </c>
    </row>
    <row r="81" spans="2:17" x14ac:dyDescent="0.25">
      <c r="L81">
        <f t="shared" si="42"/>
        <v>0</v>
      </c>
      <c r="O81" s="7">
        <f t="shared" si="43"/>
        <v>0</v>
      </c>
    </row>
    <row r="82" spans="2:17" x14ac:dyDescent="0.25">
      <c r="B82" t="s">
        <v>111</v>
      </c>
      <c r="C82">
        <f>D82+E82</f>
        <v>26867</v>
      </c>
      <c r="D82">
        <v>13959</v>
      </c>
      <c r="E82">
        <v>12908</v>
      </c>
      <c r="G82">
        <f>D82/G52</f>
        <v>1.8074933476631038E-2</v>
      </c>
      <c r="H82">
        <f>E82/H52</f>
        <v>1.7846674556736608E-2</v>
      </c>
      <c r="L82">
        <f t="shared" si="42"/>
        <v>59877.89670782545</v>
      </c>
      <c r="M82" s="7">
        <f>G82*M52</f>
        <v>29859.790103394476</v>
      </c>
      <c r="N82" s="7">
        <f>H82*N52</f>
        <v>30018.106604430974</v>
      </c>
      <c r="O82" s="7">
        <f t="shared" si="43"/>
        <v>0</v>
      </c>
    </row>
    <row r="83" spans="2:17" x14ac:dyDescent="0.25">
      <c r="B83" t="s">
        <v>112</v>
      </c>
      <c r="C83">
        <f t="shared" ref="C83:C90" si="48">D83+E83</f>
        <v>2350</v>
      </c>
      <c r="D83">
        <v>1180</v>
      </c>
      <c r="E83">
        <v>1170</v>
      </c>
      <c r="J83">
        <f>D83/$J$52</f>
        <v>1.7734672170827576E-4</v>
      </c>
      <c r="K83">
        <f>E83/$K$52</f>
        <v>1.7255726025085992E-4</v>
      </c>
      <c r="L83">
        <f t="shared" si="42"/>
        <v>0</v>
      </c>
      <c r="O83" s="7">
        <f t="shared" si="43"/>
        <v>2849.9634168912703</v>
      </c>
      <c r="P83" s="7">
        <f>J83*$P$52</f>
        <v>1431.5427376292018</v>
      </c>
      <c r="Q83" s="7">
        <f>K83*$Q$52</f>
        <v>1418.4206792620685</v>
      </c>
    </row>
    <row r="84" spans="2:17" x14ac:dyDescent="0.25">
      <c r="B84" t="s">
        <v>113</v>
      </c>
      <c r="C84">
        <f t="shared" si="48"/>
        <v>1575</v>
      </c>
      <c r="D84">
        <v>815</v>
      </c>
      <c r="E84">
        <v>760</v>
      </c>
      <c r="J84">
        <f t="shared" ref="J84:J90" si="49">D84/$J$52</f>
        <v>1.224894730442752E-4</v>
      </c>
      <c r="K84">
        <f t="shared" ref="K84:K90" si="50">E84/$K$52</f>
        <v>1.1208847674414832E-4</v>
      </c>
      <c r="L84">
        <f t="shared" si="42"/>
        <v>0</v>
      </c>
      <c r="O84" s="7">
        <f t="shared" si="43"/>
        <v>1910.1023052502887</v>
      </c>
      <c r="P84" s="7">
        <f t="shared" ref="P84:P90" si="51">J84*$P$52</f>
        <v>988.73502641338951</v>
      </c>
      <c r="Q84" s="7">
        <f t="shared" ref="Q84:Q90" si="52">K84*$Q$52</f>
        <v>921.36727883689923</v>
      </c>
    </row>
    <row r="85" spans="2:17" x14ac:dyDescent="0.25">
      <c r="B85" t="s">
        <v>114</v>
      </c>
      <c r="C85">
        <f t="shared" si="48"/>
        <v>1661</v>
      </c>
      <c r="D85">
        <v>840</v>
      </c>
      <c r="E85">
        <v>821</v>
      </c>
      <c r="J85">
        <f t="shared" si="49"/>
        <v>1.2624681884317935E-4</v>
      </c>
      <c r="K85">
        <f t="shared" si="50"/>
        <v>1.2108505185124443E-4</v>
      </c>
      <c r="L85">
        <f t="shared" si="42"/>
        <v>0</v>
      </c>
      <c r="O85" s="7">
        <f t="shared" si="43"/>
        <v>2014.3834479193729</v>
      </c>
      <c r="P85" s="7">
        <f t="shared" si="51"/>
        <v>1019.0643217021437</v>
      </c>
      <c r="Q85" s="7">
        <f t="shared" si="52"/>
        <v>995.31912621722927</v>
      </c>
    </row>
    <row r="86" spans="2:17" x14ac:dyDescent="0.25">
      <c r="B86" t="s">
        <v>115</v>
      </c>
      <c r="C86">
        <f t="shared" si="48"/>
        <v>2051</v>
      </c>
      <c r="D86">
        <v>1046</v>
      </c>
      <c r="E86">
        <v>1005</v>
      </c>
      <c r="J86">
        <f t="shared" si="49"/>
        <v>1.5720734822614952E-4</v>
      </c>
      <c r="K86">
        <f t="shared" si="50"/>
        <v>1.4822226201035402E-4</v>
      </c>
      <c r="L86">
        <f t="shared" si="42"/>
        <v>0</v>
      </c>
      <c r="O86" s="7">
        <f t="shared" si="43"/>
        <v>2487.3647086065894</v>
      </c>
      <c r="P86" s="7">
        <f t="shared" si="51"/>
        <v>1268.977714881479</v>
      </c>
      <c r="Q86" s="7">
        <f t="shared" si="52"/>
        <v>1218.3869937251102</v>
      </c>
    </row>
    <row r="87" spans="2:17" x14ac:dyDescent="0.25">
      <c r="B87" t="s">
        <v>116</v>
      </c>
      <c r="C87">
        <f t="shared" si="48"/>
        <v>2448</v>
      </c>
      <c r="D87">
        <v>1227</v>
      </c>
      <c r="E87">
        <v>1221</v>
      </c>
      <c r="J87">
        <f t="shared" si="49"/>
        <v>1.8441053181021555E-4</v>
      </c>
      <c r="K87">
        <f t="shared" si="50"/>
        <v>1.8007898697974356E-4</v>
      </c>
      <c r="L87">
        <f t="shared" si="42"/>
        <v>0</v>
      </c>
      <c r="O87" s="7">
        <f t="shared" si="43"/>
        <v>2968.8110857455522</v>
      </c>
      <c r="P87" s="7">
        <f t="shared" si="51"/>
        <v>1488.56181277206</v>
      </c>
      <c r="Q87" s="7">
        <f t="shared" si="52"/>
        <v>1480.249272973492</v>
      </c>
    </row>
    <row r="88" spans="2:17" x14ac:dyDescent="0.25">
      <c r="B88" t="s">
        <v>117</v>
      </c>
      <c r="C88">
        <f t="shared" si="48"/>
        <v>2382</v>
      </c>
      <c r="D88">
        <v>1191</v>
      </c>
      <c r="E88">
        <v>1191</v>
      </c>
      <c r="J88">
        <f t="shared" si="49"/>
        <v>1.7899995385979359E-4</v>
      </c>
      <c r="K88">
        <f t="shared" si="50"/>
        <v>1.7565444184510613E-4</v>
      </c>
      <c r="L88">
        <f t="shared" si="42"/>
        <v>0</v>
      </c>
      <c r="O88" s="7">
        <f t="shared" si="43"/>
        <v>2888.7671395230263</v>
      </c>
      <c r="P88" s="7">
        <f t="shared" si="51"/>
        <v>1444.8876275562538</v>
      </c>
      <c r="Q88" s="7">
        <f t="shared" si="52"/>
        <v>1443.8795119667723</v>
      </c>
    </row>
    <row r="89" spans="2:17" x14ac:dyDescent="0.25">
      <c r="B89" t="s">
        <v>118</v>
      </c>
      <c r="C89">
        <f t="shared" si="48"/>
        <v>2641</v>
      </c>
      <c r="D89">
        <v>1325</v>
      </c>
      <c r="E89">
        <v>1316</v>
      </c>
      <c r="J89">
        <f t="shared" si="49"/>
        <v>1.9913932734191982E-4</v>
      </c>
      <c r="K89">
        <f t="shared" si="50"/>
        <v>1.9409004657276209E-4</v>
      </c>
      <c r="L89">
        <f t="shared" si="42"/>
        <v>0</v>
      </c>
      <c r="O89" s="7">
        <f t="shared" si="43"/>
        <v>3202.8728331320808</v>
      </c>
      <c r="P89" s="7">
        <f t="shared" si="51"/>
        <v>1607.4526503039767</v>
      </c>
      <c r="Q89" s="7">
        <f t="shared" si="52"/>
        <v>1595.4201828281043</v>
      </c>
    </row>
    <row r="90" spans="2:17" x14ac:dyDescent="0.25">
      <c r="B90" t="s">
        <v>119</v>
      </c>
      <c r="C90">
        <f t="shared" si="48"/>
        <v>3215</v>
      </c>
      <c r="D90">
        <v>1641</v>
      </c>
      <c r="E90">
        <v>1574</v>
      </c>
      <c r="J90">
        <f t="shared" si="49"/>
        <v>2.4663217824006826E-4</v>
      </c>
      <c r="K90">
        <f t="shared" si="50"/>
        <v>2.3214113473064401E-4</v>
      </c>
      <c r="L90">
        <f t="shared" si="42"/>
        <v>0</v>
      </c>
      <c r="O90" s="7">
        <f t="shared" si="43"/>
        <v>3899.015070239725</v>
      </c>
      <c r="P90" s="7">
        <f t="shared" si="51"/>
        <v>1990.814942753831</v>
      </c>
      <c r="Q90" s="7">
        <f t="shared" si="52"/>
        <v>1908.2001274858937</v>
      </c>
    </row>
    <row r="91" spans="2:17" x14ac:dyDescent="0.25">
      <c r="L91">
        <f t="shared" si="42"/>
        <v>0</v>
      </c>
      <c r="O91" s="7">
        <f t="shared" si="43"/>
        <v>0</v>
      </c>
    </row>
    <row r="92" spans="2:17" x14ac:dyDescent="0.25">
      <c r="L92">
        <f t="shared" si="42"/>
        <v>0</v>
      </c>
      <c r="O92" s="7">
        <f t="shared" si="43"/>
        <v>0</v>
      </c>
    </row>
    <row r="93" spans="2:17" x14ac:dyDescent="0.25">
      <c r="L93">
        <f t="shared" si="42"/>
        <v>0</v>
      </c>
      <c r="O93" s="7">
        <f t="shared" si="43"/>
        <v>0</v>
      </c>
    </row>
    <row r="94" spans="2:17" x14ac:dyDescent="0.25">
      <c r="B94" s="1"/>
      <c r="C94" s="1" t="s">
        <v>69</v>
      </c>
      <c r="D94" s="1" t="s">
        <v>45</v>
      </c>
      <c r="E94" s="1" t="s">
        <v>5</v>
      </c>
      <c r="G94">
        <v>1679153</v>
      </c>
      <c r="H94">
        <v>1638307</v>
      </c>
      <c r="J94">
        <v>11915853</v>
      </c>
      <c r="K94">
        <v>11760620</v>
      </c>
      <c r="L94">
        <f t="shared" si="42"/>
        <v>5638000</v>
      </c>
      <c r="M94">
        <v>2827000</v>
      </c>
      <c r="N94">
        <v>2811000</v>
      </c>
      <c r="O94" s="7">
        <f t="shared" si="43"/>
        <v>30726000</v>
      </c>
      <c r="P94">
        <v>15407000</v>
      </c>
      <c r="Q94">
        <v>15319000</v>
      </c>
    </row>
    <row r="95" spans="2:17" x14ac:dyDescent="0.25">
      <c r="B95" s="1" t="s">
        <v>70</v>
      </c>
      <c r="C95" s="1">
        <v>6670</v>
      </c>
      <c r="D95" s="1">
        <v>3242</v>
      </c>
      <c r="E95" s="1">
        <v>3428</v>
      </c>
      <c r="G95" s="6">
        <f>D95/$G$94</f>
        <v>1.9307353171509683E-3</v>
      </c>
      <c r="H95" s="6">
        <f>E95/$H$94</f>
        <v>2.0924039267365638E-3</v>
      </c>
      <c r="L95">
        <f t="shared" si="42"/>
        <v>11339.936179642267</v>
      </c>
      <c r="M95" s="7">
        <f>G95*$M$94</f>
        <v>5458.1887415857873</v>
      </c>
      <c r="N95" s="7">
        <f>H95*$N$94</f>
        <v>5881.7474380564809</v>
      </c>
      <c r="O95" s="7">
        <f t="shared" si="43"/>
        <v>0</v>
      </c>
    </row>
    <row r="96" spans="2:17" x14ac:dyDescent="0.25">
      <c r="B96" s="1" t="s">
        <v>71</v>
      </c>
      <c r="C96" s="1">
        <v>15145</v>
      </c>
      <c r="D96" s="1">
        <v>7424</v>
      </c>
      <c r="E96" s="1">
        <v>7721</v>
      </c>
      <c r="G96" s="6">
        <f t="shared" ref="G96:G105" si="53">D96/$G$94</f>
        <v>4.4212766793734698E-3</v>
      </c>
      <c r="H96" s="6">
        <f t="shared" ref="H96:H105" si="54">E96/$H$94</f>
        <v>4.7127919248346004E-3</v>
      </c>
      <c r="L96">
        <f t="shared" si="42"/>
        <v>25746.607273298861</v>
      </c>
      <c r="M96" s="7">
        <f t="shared" ref="M96:M105" si="55">G96*$M$94</f>
        <v>12498.949172588798</v>
      </c>
      <c r="N96" s="7">
        <f t="shared" ref="N96:N105" si="56">H96*$N$94</f>
        <v>13247.658100710061</v>
      </c>
      <c r="O96" s="7">
        <f t="shared" si="43"/>
        <v>0</v>
      </c>
    </row>
    <row r="97" spans="2:15" x14ac:dyDescent="0.25">
      <c r="B97" s="1" t="s">
        <v>72</v>
      </c>
      <c r="C97" s="1">
        <v>12298</v>
      </c>
      <c r="D97" s="1">
        <v>6373</v>
      </c>
      <c r="E97" s="1">
        <v>5925</v>
      </c>
      <c r="G97" s="6">
        <f t="shared" si="53"/>
        <v>3.7953658779158301E-3</v>
      </c>
      <c r="H97" s="6">
        <f t="shared" si="54"/>
        <v>3.6165382922736704E-3</v>
      </c>
      <c r="L97">
        <f t="shared" si="42"/>
        <v>20895.588476449338</v>
      </c>
      <c r="M97" s="7">
        <f t="shared" si="55"/>
        <v>10729.499336868052</v>
      </c>
      <c r="N97" s="7">
        <f t="shared" si="56"/>
        <v>10166.089139581287</v>
      </c>
      <c r="O97" s="7">
        <f t="shared" si="43"/>
        <v>0</v>
      </c>
    </row>
    <row r="98" spans="2:15" x14ac:dyDescent="0.25">
      <c r="B98" s="1" t="s">
        <v>73</v>
      </c>
      <c r="C98" s="1">
        <v>7686</v>
      </c>
      <c r="D98" s="1">
        <v>3975</v>
      </c>
      <c r="E98" s="1">
        <v>3711</v>
      </c>
      <c r="G98" s="6">
        <f t="shared" si="53"/>
        <v>2.3672649246376E-3</v>
      </c>
      <c r="H98" s="6">
        <f t="shared" si="54"/>
        <v>2.2651432240721673E-3</v>
      </c>
      <c r="L98">
        <f t="shared" si="42"/>
        <v>13059.575544817359</v>
      </c>
      <c r="M98" s="7">
        <f t="shared" si="55"/>
        <v>6692.2579419504955</v>
      </c>
      <c r="N98" s="7">
        <f t="shared" si="56"/>
        <v>6367.3176028668622</v>
      </c>
      <c r="O98" s="7">
        <f t="shared" si="43"/>
        <v>0</v>
      </c>
    </row>
    <row r="99" spans="2:15" x14ac:dyDescent="0.25">
      <c r="B99" s="1" t="s">
        <v>74</v>
      </c>
      <c r="C99" s="1">
        <v>9444</v>
      </c>
      <c r="D99" s="1">
        <v>4916</v>
      </c>
      <c r="E99" s="1">
        <v>4528</v>
      </c>
      <c r="G99" s="6">
        <f t="shared" si="53"/>
        <v>2.9276665080549538E-3</v>
      </c>
      <c r="H99" s="6">
        <f t="shared" si="54"/>
        <v>2.7638287573696504E-3</v>
      </c>
      <c r="L99">
        <f t="shared" si="42"/>
        <v>16045.635855237442</v>
      </c>
      <c r="M99" s="7">
        <f t="shared" si="55"/>
        <v>8276.5132182713551</v>
      </c>
      <c r="N99" s="7">
        <f t="shared" si="56"/>
        <v>7769.1226369660872</v>
      </c>
      <c r="O99" s="7">
        <f t="shared" si="43"/>
        <v>0</v>
      </c>
    </row>
    <row r="100" spans="2:15" x14ac:dyDescent="0.25">
      <c r="B100" s="1" t="s">
        <v>75</v>
      </c>
      <c r="C100" s="1">
        <v>14008</v>
      </c>
      <c r="D100" s="1">
        <v>7065</v>
      </c>
      <c r="E100" s="1">
        <v>6943</v>
      </c>
      <c r="G100" s="6">
        <f t="shared" si="53"/>
        <v>4.2074784132238099E-3</v>
      </c>
      <c r="H100" s="6">
        <f t="shared" si="54"/>
        <v>4.2379114537141084E-3</v>
      </c>
      <c r="L100">
        <f t="shared" si="42"/>
        <v>23807.310570574067</v>
      </c>
      <c r="M100" s="7">
        <f t="shared" si="55"/>
        <v>11894.54147418371</v>
      </c>
      <c r="N100" s="7">
        <f t="shared" si="56"/>
        <v>11912.769096390359</v>
      </c>
      <c r="O100" s="7">
        <f t="shared" si="43"/>
        <v>0</v>
      </c>
    </row>
    <row r="101" spans="2:15" x14ac:dyDescent="0.25">
      <c r="B101" s="1" t="s">
        <v>76</v>
      </c>
      <c r="C101" s="1">
        <v>12967</v>
      </c>
      <c r="D101" s="1">
        <v>6960</v>
      </c>
      <c r="E101" s="1">
        <v>6007</v>
      </c>
      <c r="G101" s="6">
        <f t="shared" si="53"/>
        <v>4.1449468869126276E-3</v>
      </c>
      <c r="H101" s="6">
        <f t="shared" si="54"/>
        <v>3.6665899614663185E-3</v>
      </c>
      <c r="L101">
        <f t="shared" si="42"/>
        <v>22024.549230983823</v>
      </c>
      <c r="M101" s="7">
        <f t="shared" si="55"/>
        <v>11717.764849301999</v>
      </c>
      <c r="N101" s="7">
        <f t="shared" si="56"/>
        <v>10306.784381681822</v>
      </c>
      <c r="O101" s="7">
        <f t="shared" si="43"/>
        <v>0</v>
      </c>
    </row>
    <row r="102" spans="2:15" x14ac:dyDescent="0.25">
      <c r="B102" s="1" t="s">
        <v>77</v>
      </c>
      <c r="C102" s="1">
        <v>14995</v>
      </c>
      <c r="D102" s="1">
        <v>7757</v>
      </c>
      <c r="E102" s="1">
        <v>7238</v>
      </c>
      <c r="G102" s="6">
        <f t="shared" si="53"/>
        <v>4.6195909485317894E-3</v>
      </c>
      <c r="H102" s="6">
        <f t="shared" si="54"/>
        <v>4.4179753855657089E-3</v>
      </c>
      <c r="L102">
        <f t="shared" si="42"/>
        <v>25478.512420324576</v>
      </c>
      <c r="M102" s="7">
        <f t="shared" si="55"/>
        <v>13059.583611499369</v>
      </c>
      <c r="N102" s="7">
        <f t="shared" si="56"/>
        <v>12418.928808825207</v>
      </c>
      <c r="O102" s="7">
        <f t="shared" si="43"/>
        <v>0</v>
      </c>
    </row>
    <row r="103" spans="2:15" x14ac:dyDescent="0.25">
      <c r="B103" s="1" t="s">
        <v>78</v>
      </c>
      <c r="C103" s="1">
        <v>19872</v>
      </c>
      <c r="D103" s="1">
        <v>9900</v>
      </c>
      <c r="E103" s="1">
        <v>9972</v>
      </c>
      <c r="G103" s="6">
        <f t="shared" si="53"/>
        <v>5.8958296236257205E-3</v>
      </c>
      <c r="H103" s="6">
        <f t="shared" si="54"/>
        <v>6.0867712827937619E-3</v>
      </c>
      <c r="L103">
        <f t="shared" si="42"/>
        <v>33777.424421923177</v>
      </c>
      <c r="M103" s="7">
        <f t="shared" si="55"/>
        <v>16667.510345989911</v>
      </c>
      <c r="N103" s="7">
        <f t="shared" si="56"/>
        <v>17109.914075933266</v>
      </c>
      <c r="O103" s="7">
        <f t="shared" si="43"/>
        <v>0</v>
      </c>
    </row>
    <row r="104" spans="2:15" x14ac:dyDescent="0.25">
      <c r="B104" s="1" t="s">
        <v>79</v>
      </c>
      <c r="C104" s="1">
        <v>16484</v>
      </c>
      <c r="D104" s="1">
        <v>9003</v>
      </c>
      <c r="E104" s="1">
        <v>7481</v>
      </c>
      <c r="G104" s="6">
        <f t="shared" si="53"/>
        <v>5.3616317274244813E-3</v>
      </c>
      <c r="H104" s="6">
        <f t="shared" si="54"/>
        <v>4.5662992345146544E-3</v>
      </c>
      <c r="L104">
        <f t="shared" si="42"/>
        <v>27993.200041649703</v>
      </c>
      <c r="M104" s="7">
        <f t="shared" si="55"/>
        <v>15157.332893429009</v>
      </c>
      <c r="N104" s="7">
        <f t="shared" si="56"/>
        <v>12835.867148220694</v>
      </c>
      <c r="O104" s="7">
        <f t="shared" si="43"/>
        <v>0</v>
      </c>
    </row>
    <row r="105" spans="2:15" x14ac:dyDescent="0.25">
      <c r="B105" s="1" t="s">
        <v>80</v>
      </c>
      <c r="C105" s="1">
        <v>36252</v>
      </c>
      <c r="D105" s="1">
        <v>18873</v>
      </c>
      <c r="E105" s="1">
        <v>17379</v>
      </c>
      <c r="G105" s="6">
        <f t="shared" si="53"/>
        <v>1.1239595200675578E-2</v>
      </c>
      <c r="H105" s="6">
        <f t="shared" si="54"/>
        <v>1.06079019377931E-2</v>
      </c>
      <c r="L105">
        <f t="shared" si="42"/>
        <v>61593.147979446265</v>
      </c>
      <c r="M105" s="7">
        <f t="shared" si="55"/>
        <v>31774.33563230986</v>
      </c>
      <c r="N105" s="7">
        <f t="shared" si="56"/>
        <v>29818.812347136402</v>
      </c>
      <c r="O105" s="7">
        <f t="shared" si="43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2"/>
  <sheetViews>
    <sheetView topLeftCell="A142" workbookViewId="0">
      <selection activeCell="B1" sqref="B1"/>
    </sheetView>
  </sheetViews>
  <sheetFormatPr defaultRowHeight="15" x14ac:dyDescent="0.25"/>
  <cols>
    <col min="2" max="2" width="33.140625" customWidth="1"/>
    <col min="3" max="3" width="11.5703125" bestFit="1" customWidth="1"/>
    <col min="4" max="5" width="10.5703125" bestFit="1" customWidth="1"/>
    <col min="6" max="8" width="11.5703125" bestFit="1" customWidth="1"/>
  </cols>
  <sheetData>
    <row r="1" spans="2:9" x14ac:dyDescent="0.25">
      <c r="B1" s="9" t="s">
        <v>139</v>
      </c>
    </row>
    <row r="2" spans="2:9" x14ac:dyDescent="0.25">
      <c r="B2" s="9" t="s">
        <v>136</v>
      </c>
    </row>
    <row r="3" spans="2:9" x14ac:dyDescent="0.25">
      <c r="B3" s="18" t="s">
        <v>131</v>
      </c>
      <c r="C3" s="19"/>
      <c r="D3" s="19"/>
      <c r="E3" s="19"/>
      <c r="F3" s="19"/>
      <c r="G3" s="19"/>
      <c r="H3" s="20"/>
    </row>
    <row r="4" spans="2:9" x14ac:dyDescent="0.25">
      <c r="B4" s="21" t="s">
        <v>133</v>
      </c>
      <c r="C4" s="21">
        <v>2007</v>
      </c>
      <c r="D4" s="21"/>
      <c r="E4" s="21"/>
      <c r="F4" s="21">
        <v>2018</v>
      </c>
      <c r="G4" s="21"/>
      <c r="H4" s="21"/>
    </row>
    <row r="5" spans="2:9" x14ac:dyDescent="0.25">
      <c r="B5" s="21"/>
      <c r="C5" s="10" t="s">
        <v>69</v>
      </c>
      <c r="D5" s="10" t="s">
        <v>4</v>
      </c>
      <c r="E5" s="10" t="s">
        <v>5</v>
      </c>
      <c r="F5" s="10" t="s">
        <v>69</v>
      </c>
      <c r="G5" s="10" t="s">
        <v>45</v>
      </c>
      <c r="H5" s="10" t="s">
        <v>5</v>
      </c>
    </row>
    <row r="6" spans="2:9" x14ac:dyDescent="0.25">
      <c r="B6" s="11" t="s">
        <v>6</v>
      </c>
      <c r="C6" s="12">
        <v>12640</v>
      </c>
      <c r="D6" s="12">
        <v>6454</v>
      </c>
      <c r="E6" s="12">
        <v>6186</v>
      </c>
      <c r="F6" s="12">
        <f>G6+H6</f>
        <v>23294.508906690251</v>
      </c>
      <c r="G6" s="12">
        <v>12264.477151613344</v>
      </c>
      <c r="H6" s="12">
        <v>11030.031755076905</v>
      </c>
    </row>
    <row r="7" spans="2:9" x14ac:dyDescent="0.25">
      <c r="B7" s="11" t="s">
        <v>7</v>
      </c>
      <c r="C7" s="12">
        <v>4840</v>
      </c>
      <c r="D7" s="12">
        <v>2513</v>
      </c>
      <c r="E7" s="12">
        <v>2327</v>
      </c>
      <c r="F7" s="12">
        <f t="shared" ref="F7:F14" si="0">G7+H7</f>
        <v>8924.6200279099085</v>
      </c>
      <c r="G7" s="12">
        <v>4775.4309082746095</v>
      </c>
      <c r="H7" s="12">
        <v>4149.189119635299</v>
      </c>
    </row>
    <row r="8" spans="2:9" x14ac:dyDescent="0.25">
      <c r="B8" s="11" t="s">
        <v>8</v>
      </c>
      <c r="C8" s="12">
        <v>7800</v>
      </c>
      <c r="D8" s="12">
        <v>3941</v>
      </c>
      <c r="E8" s="12">
        <v>3859</v>
      </c>
      <c r="F8" s="12">
        <f t="shared" si="0"/>
        <v>14369.888878780341</v>
      </c>
      <c r="G8" s="12">
        <v>7489.0462433387338</v>
      </c>
      <c r="H8" s="12">
        <v>6880.8426354416069</v>
      </c>
    </row>
    <row r="9" spans="2:9" x14ac:dyDescent="0.25">
      <c r="B9" s="11" t="s">
        <v>9</v>
      </c>
      <c r="C9" s="12">
        <v>6385</v>
      </c>
      <c r="D9" s="12">
        <v>3183</v>
      </c>
      <c r="E9" s="12">
        <v>3202</v>
      </c>
      <c r="F9" s="12">
        <f t="shared" si="0"/>
        <v>7439.7258420212856</v>
      </c>
      <c r="G9" s="12">
        <v>3684.8751476959433</v>
      </c>
      <c r="H9" s="12">
        <v>3754.8506943253419</v>
      </c>
    </row>
    <row r="10" spans="2:9" x14ac:dyDescent="0.25">
      <c r="B10" s="11" t="s">
        <v>10</v>
      </c>
      <c r="C10" s="12">
        <v>4042</v>
      </c>
      <c r="D10" s="12">
        <v>2047</v>
      </c>
      <c r="E10" s="12">
        <v>1995</v>
      </c>
      <c r="F10" s="12">
        <f t="shared" si="0"/>
        <v>4709.2104818243224</v>
      </c>
      <c r="G10" s="12">
        <v>2369.7579099382961</v>
      </c>
      <c r="H10" s="12">
        <v>2339.4525718860268</v>
      </c>
    </row>
    <row r="11" spans="2:9" x14ac:dyDescent="0.25">
      <c r="B11" s="11" t="s">
        <v>11</v>
      </c>
      <c r="C11" s="12">
        <v>5388</v>
      </c>
      <c r="D11" s="12">
        <v>2706</v>
      </c>
      <c r="E11" s="12">
        <v>2682</v>
      </c>
      <c r="F11" s="12">
        <f t="shared" si="0"/>
        <v>6277.7333989976796</v>
      </c>
      <c r="G11" s="12">
        <v>3132.6648286727059</v>
      </c>
      <c r="H11" s="12">
        <v>3145.0685703249742</v>
      </c>
    </row>
    <row r="12" spans="2:9" x14ac:dyDescent="0.25">
      <c r="B12" s="11" t="s">
        <v>12</v>
      </c>
      <c r="C12" s="12">
        <v>5949</v>
      </c>
      <c r="D12" s="12">
        <v>2991</v>
      </c>
      <c r="E12" s="12">
        <v>2958</v>
      </c>
      <c r="F12" s="12">
        <f t="shared" si="0"/>
        <v>6931.3239709543814</v>
      </c>
      <c r="G12" s="12">
        <v>3462.6018117369044</v>
      </c>
      <c r="H12" s="12">
        <v>3468.7221592174774</v>
      </c>
    </row>
    <row r="13" spans="2:9" x14ac:dyDescent="0.25">
      <c r="B13" s="11" t="s">
        <v>13</v>
      </c>
      <c r="C13" s="12">
        <v>6980</v>
      </c>
      <c r="D13" s="12">
        <v>3531</v>
      </c>
      <c r="E13" s="12">
        <v>3449</v>
      </c>
      <c r="F13" s="12">
        <f t="shared" si="0"/>
        <v>8132.2427723472183</v>
      </c>
      <c r="G13" s="12">
        <v>4087.7455691217015</v>
      </c>
      <c r="H13" s="12">
        <v>4044.4972032255168</v>
      </c>
    </row>
    <row r="14" spans="2:9" s="9" customFormat="1" x14ac:dyDescent="0.25">
      <c r="B14" s="10" t="s">
        <v>14</v>
      </c>
      <c r="C14" s="13">
        <f>C13+C12+C11+C10+C9+C8+C7</f>
        <v>41384</v>
      </c>
      <c r="D14" s="13">
        <f t="shared" ref="D14:H14" si="1">D13+D12+D11+D10+D9+D8+D7</f>
        <v>20912</v>
      </c>
      <c r="E14" s="13">
        <f t="shared" si="1"/>
        <v>20472</v>
      </c>
      <c r="F14" s="13">
        <f t="shared" si="0"/>
        <v>56784.745372835139</v>
      </c>
      <c r="G14" s="13">
        <f t="shared" si="1"/>
        <v>29002.122418778898</v>
      </c>
      <c r="H14" s="13">
        <f t="shared" si="1"/>
        <v>27782.622954056245</v>
      </c>
      <c r="I14" s="14"/>
    </row>
    <row r="15" spans="2:9" x14ac:dyDescent="0.25">
      <c r="B15" s="11" t="s">
        <v>15</v>
      </c>
      <c r="C15" s="12">
        <v>10415</v>
      </c>
      <c r="D15" s="12">
        <v>5180</v>
      </c>
      <c r="E15" s="12">
        <v>5235</v>
      </c>
      <c r="F15" s="12">
        <f t="shared" ref="F15:F65" si="2">G15+H15</f>
        <v>19177.844829025507</v>
      </c>
      <c r="G15" s="12">
        <v>9843.5066075855466</v>
      </c>
      <c r="H15" s="12">
        <v>9334.3382214399608</v>
      </c>
    </row>
    <row r="16" spans="2:9" x14ac:dyDescent="0.25">
      <c r="B16" s="11" t="s">
        <v>16</v>
      </c>
      <c r="C16" s="12">
        <v>10415</v>
      </c>
      <c r="D16" s="12">
        <v>5180</v>
      </c>
      <c r="E16" s="12">
        <v>5235</v>
      </c>
      <c r="F16" s="12">
        <f t="shared" si="2"/>
        <v>19177.844829025507</v>
      </c>
      <c r="G16" s="12">
        <v>9843.5066075855466</v>
      </c>
      <c r="H16" s="12">
        <v>9334.3382214399608</v>
      </c>
    </row>
    <row r="17" spans="2:8" x14ac:dyDescent="0.25">
      <c r="B17" s="11" t="s">
        <v>17</v>
      </c>
      <c r="C17" s="12">
        <v>4032</v>
      </c>
      <c r="D17" s="12">
        <v>2026</v>
      </c>
      <c r="E17" s="12">
        <v>2006</v>
      </c>
      <c r="F17" s="12">
        <f t="shared" si="2"/>
        <v>4697.7985729422726</v>
      </c>
      <c r="G17" s="12">
        <v>2345.4467638177762</v>
      </c>
      <c r="H17" s="12">
        <v>2352.351809124496</v>
      </c>
    </row>
    <row r="18" spans="2:8" x14ac:dyDescent="0.25">
      <c r="B18" s="11" t="s">
        <v>18</v>
      </c>
      <c r="C18" s="12">
        <v>5381</v>
      </c>
      <c r="D18" s="12">
        <v>2718</v>
      </c>
      <c r="E18" s="12">
        <v>2663</v>
      </c>
      <c r="F18" s="12">
        <f t="shared" si="2"/>
        <v>6269.3449818104909</v>
      </c>
      <c r="G18" s="12">
        <v>3146.5569121701456</v>
      </c>
      <c r="H18" s="12">
        <v>3122.7880696403449</v>
      </c>
    </row>
    <row r="19" spans="2:8" x14ac:dyDescent="0.25">
      <c r="B19" s="11" t="s">
        <v>19</v>
      </c>
      <c r="C19" s="12">
        <v>4709</v>
      </c>
      <c r="D19" s="12">
        <v>2344</v>
      </c>
      <c r="E19" s="12">
        <v>2365</v>
      </c>
      <c r="F19" s="12">
        <f t="shared" si="2"/>
        <v>5486.9229827708386</v>
      </c>
      <c r="G19" s="12">
        <v>2713.5869764999343</v>
      </c>
      <c r="H19" s="12">
        <v>2773.3360062709039</v>
      </c>
    </row>
    <row r="20" spans="2:8" s="9" customFormat="1" x14ac:dyDescent="0.25">
      <c r="B20" s="10" t="s">
        <v>20</v>
      </c>
      <c r="C20" s="13">
        <f>C19+C18+C17+C16</f>
        <v>24537</v>
      </c>
      <c r="D20" s="13">
        <f t="shared" ref="D20:H20" si="3">D19+D18+D17+D16</f>
        <v>12268</v>
      </c>
      <c r="E20" s="13">
        <f t="shared" si="3"/>
        <v>12269</v>
      </c>
      <c r="F20" s="13">
        <f t="shared" si="3"/>
        <v>35631.91136654911</v>
      </c>
      <c r="G20" s="13">
        <f t="shared" si="3"/>
        <v>18049.097260073402</v>
      </c>
      <c r="H20" s="13">
        <f t="shared" si="3"/>
        <v>17582.814106475707</v>
      </c>
    </row>
    <row r="21" spans="2:8" x14ac:dyDescent="0.25">
      <c r="B21" s="11" t="s">
        <v>21</v>
      </c>
      <c r="C21" s="12">
        <v>8700</v>
      </c>
      <c r="D21" s="12">
        <v>4167</v>
      </c>
      <c r="E21" s="12">
        <v>4533</v>
      </c>
      <c r="F21" s="12">
        <f t="shared" si="2"/>
        <v>16001.139512942971</v>
      </c>
      <c r="G21" s="12">
        <v>7918.5119756387985</v>
      </c>
      <c r="H21" s="12">
        <v>8082.6275373041726</v>
      </c>
    </row>
    <row r="22" spans="2:8" x14ac:dyDescent="0.25">
      <c r="B22" s="11" t="s">
        <v>16</v>
      </c>
      <c r="C22" s="12">
        <v>4213</v>
      </c>
      <c r="D22" s="12">
        <v>2029</v>
      </c>
      <c r="E22" s="12">
        <v>2184</v>
      </c>
      <c r="F22" s="12">
        <f t="shared" si="2"/>
        <v>7749.9011537574952</v>
      </c>
      <c r="G22" s="12">
        <v>3855.6901364461537</v>
      </c>
      <c r="H22" s="12">
        <v>3894.2110173113419</v>
      </c>
    </row>
    <row r="23" spans="2:8" x14ac:dyDescent="0.25">
      <c r="B23" s="11" t="s">
        <v>22</v>
      </c>
      <c r="C23" s="12">
        <v>4487</v>
      </c>
      <c r="D23" s="12">
        <v>2138</v>
      </c>
      <c r="E23" s="12">
        <v>2349</v>
      </c>
      <c r="F23" s="12">
        <f t="shared" si="2"/>
        <v>8251.2383591854759</v>
      </c>
      <c r="G23" s="12">
        <v>4062.8218391926448</v>
      </c>
      <c r="H23" s="12">
        <v>4188.4165199928311</v>
      </c>
    </row>
    <row r="24" spans="2:8" x14ac:dyDescent="0.25">
      <c r="B24" s="11" t="s">
        <v>23</v>
      </c>
      <c r="C24" s="12">
        <v>4539</v>
      </c>
      <c r="D24" s="12">
        <v>2159</v>
      </c>
      <c r="E24" s="12">
        <v>2380</v>
      </c>
      <c r="F24" s="12">
        <f t="shared" si="2"/>
        <v>5290.343231146855</v>
      </c>
      <c r="G24" s="12">
        <v>2499.4173559144024</v>
      </c>
      <c r="H24" s="12">
        <v>2790.9258752324527</v>
      </c>
    </row>
    <row r="25" spans="2:8" x14ac:dyDescent="0.25">
      <c r="B25" s="11" t="s">
        <v>24</v>
      </c>
      <c r="C25" s="12">
        <v>3851</v>
      </c>
      <c r="D25" s="12">
        <v>1840</v>
      </c>
      <c r="E25" s="12">
        <v>2011</v>
      </c>
      <c r="F25" s="12">
        <f t="shared" si="2"/>
        <v>4488.3345683858024</v>
      </c>
      <c r="G25" s="12">
        <v>2130.1194696074572</v>
      </c>
      <c r="H25" s="12">
        <v>2358.2150987783457</v>
      </c>
    </row>
    <row r="26" spans="2:8" x14ac:dyDescent="0.25">
      <c r="B26" s="11" t="s">
        <v>25</v>
      </c>
      <c r="C26" s="12">
        <v>5675</v>
      </c>
      <c r="D26" s="12">
        <v>2669</v>
      </c>
      <c r="E26" s="12">
        <v>3006</v>
      </c>
      <c r="F26" s="12">
        <f t="shared" si="2"/>
        <v>6614.8406444500342</v>
      </c>
      <c r="G26" s="12">
        <v>3089.8309045555993</v>
      </c>
      <c r="H26" s="12">
        <v>3525.0097398944345</v>
      </c>
    </row>
    <row r="27" spans="2:8" s="9" customFormat="1" x14ac:dyDescent="0.25">
      <c r="B27" s="10" t="s">
        <v>26</v>
      </c>
      <c r="C27" s="13">
        <f>C26+C25+C24+C23+C22</f>
        <v>22765</v>
      </c>
      <c r="D27" s="13">
        <f t="shared" ref="D27:H27" si="4">D26+D25+D24+D23+D22</f>
        <v>10835</v>
      </c>
      <c r="E27" s="13">
        <f t="shared" si="4"/>
        <v>11930</v>
      </c>
      <c r="F27" s="13">
        <f t="shared" si="4"/>
        <v>32394.657956925661</v>
      </c>
      <c r="G27" s="13">
        <f t="shared" si="4"/>
        <v>15637.879705716257</v>
      </c>
      <c r="H27" s="13">
        <f t="shared" si="4"/>
        <v>16756.778251209409</v>
      </c>
    </row>
    <row r="28" spans="2:8" x14ac:dyDescent="0.25">
      <c r="B28" s="11" t="s">
        <v>27</v>
      </c>
      <c r="C28" s="12">
        <v>11342</v>
      </c>
      <c r="D28" s="12">
        <v>5776</v>
      </c>
      <c r="E28" s="12">
        <v>5566</v>
      </c>
      <c r="F28" s="12">
        <f t="shared" si="2"/>
        <v>20900.612245168704</v>
      </c>
      <c r="G28" s="12">
        <v>10976.079954713152</v>
      </c>
      <c r="H28" s="12">
        <v>9924.5322904555542</v>
      </c>
    </row>
    <row r="29" spans="2:8" x14ac:dyDescent="0.25">
      <c r="B29" s="11" t="s">
        <v>16</v>
      </c>
      <c r="C29" s="12">
        <v>6007</v>
      </c>
      <c r="D29" s="12">
        <v>3048</v>
      </c>
      <c r="E29" s="12">
        <v>2959</v>
      </c>
      <c r="F29" s="12">
        <f t="shared" si="2"/>
        <v>11068.171861586245</v>
      </c>
      <c r="G29" s="12">
        <v>5792.0865134982141</v>
      </c>
      <c r="H29" s="12">
        <v>5276.0853480880314</v>
      </c>
    </row>
    <row r="30" spans="2:8" x14ac:dyDescent="0.25">
      <c r="B30" s="11" t="s">
        <v>22</v>
      </c>
      <c r="C30" s="12">
        <v>5335</v>
      </c>
      <c r="D30" s="12">
        <v>2728</v>
      </c>
      <c r="E30" s="12">
        <v>2607</v>
      </c>
      <c r="F30" s="12">
        <f t="shared" si="2"/>
        <v>9832.4403835824596</v>
      </c>
      <c r="G30" s="12">
        <v>5183.9934412149369</v>
      </c>
      <c r="H30" s="12">
        <v>4648.4469423675228</v>
      </c>
    </row>
    <row r="31" spans="2:8" x14ac:dyDescent="0.25">
      <c r="B31" s="11" t="s">
        <v>28</v>
      </c>
      <c r="C31" s="12">
        <v>1537</v>
      </c>
      <c r="D31" s="12">
        <v>834</v>
      </c>
      <c r="E31" s="12">
        <v>703</v>
      </c>
      <c r="F31" s="12">
        <f t="shared" si="2"/>
        <v>2838.3363174266942</v>
      </c>
      <c r="G31" s="12">
        <v>1584.8425696382908</v>
      </c>
      <c r="H31" s="12">
        <v>1253.4937477884037</v>
      </c>
    </row>
    <row r="32" spans="2:8" x14ac:dyDescent="0.25">
      <c r="B32" s="11" t="s">
        <v>16</v>
      </c>
      <c r="C32" s="12">
        <v>573</v>
      </c>
      <c r="D32" s="12">
        <v>320</v>
      </c>
      <c r="E32" s="12">
        <v>253</v>
      </c>
      <c r="F32" s="12">
        <f t="shared" si="2"/>
        <v>1059.2081763948931</v>
      </c>
      <c r="G32" s="12">
        <v>608.09307228327714</v>
      </c>
      <c r="H32" s="12">
        <v>451.11510411161612</v>
      </c>
    </row>
    <row r="33" spans="2:8" x14ac:dyDescent="0.25">
      <c r="B33" s="11" t="s">
        <v>22</v>
      </c>
      <c r="C33" s="12">
        <v>964</v>
      </c>
      <c r="D33" s="12">
        <v>514</v>
      </c>
      <c r="E33" s="12">
        <v>450</v>
      </c>
      <c r="F33" s="12">
        <f t="shared" si="2"/>
        <v>1779.1281410318013</v>
      </c>
      <c r="G33" s="12">
        <v>976.74949735501377</v>
      </c>
      <c r="H33" s="12">
        <v>802.37864367678753</v>
      </c>
    </row>
    <row r="34" spans="2:8" x14ac:dyDescent="0.25">
      <c r="B34" s="11" t="s">
        <v>29</v>
      </c>
      <c r="C34" s="12">
        <v>3184</v>
      </c>
      <c r="D34" s="12">
        <v>1690</v>
      </c>
      <c r="E34" s="12">
        <v>1494</v>
      </c>
      <c r="F34" s="12">
        <f t="shared" si="2"/>
        <v>5875.3886350029916</v>
      </c>
      <c r="G34" s="12">
        <v>3211.4915379960566</v>
      </c>
      <c r="H34" s="12">
        <v>2663.8970970069345</v>
      </c>
    </row>
    <row r="35" spans="2:8" x14ac:dyDescent="0.25">
      <c r="B35" s="11" t="s">
        <v>30</v>
      </c>
      <c r="C35" s="12">
        <v>3633</v>
      </c>
      <c r="D35" s="12">
        <v>1859</v>
      </c>
      <c r="E35" s="12">
        <v>1774</v>
      </c>
      <c r="F35" s="12">
        <f t="shared" si="2"/>
        <v>4232.4104376642736</v>
      </c>
      <c r="G35" s="12">
        <v>2152.1152684784033</v>
      </c>
      <c r="H35" s="12">
        <v>2080.2951691858702</v>
      </c>
    </row>
    <row r="36" spans="2:8" x14ac:dyDescent="0.25">
      <c r="B36" s="11" t="s">
        <v>31</v>
      </c>
      <c r="C36" s="12">
        <v>2589</v>
      </c>
      <c r="D36" s="12">
        <v>1382</v>
      </c>
      <c r="E36" s="12">
        <v>1207</v>
      </c>
      <c r="F36" s="12">
        <f t="shared" si="2"/>
        <v>3015.3030718944815</v>
      </c>
      <c r="G36" s="12">
        <v>1599.9049494551662</v>
      </c>
      <c r="H36" s="12">
        <v>1415.3981224393153</v>
      </c>
    </row>
    <row r="37" spans="2:8" x14ac:dyDescent="0.25">
      <c r="B37" s="11" t="s">
        <v>32</v>
      </c>
      <c r="C37" s="12">
        <v>7268</v>
      </c>
      <c r="D37" s="12">
        <v>4137</v>
      </c>
      <c r="E37" s="12">
        <v>3131</v>
      </c>
      <c r="F37" s="12">
        <f t="shared" si="2"/>
        <v>8460.8877669830945</v>
      </c>
      <c r="G37" s="12">
        <v>4789.295785742418</v>
      </c>
      <c r="H37" s="12">
        <v>3671.591981240676</v>
      </c>
    </row>
    <row r="38" spans="2:8" s="9" customFormat="1" x14ac:dyDescent="0.25">
      <c r="B38" s="10" t="s">
        <v>33</v>
      </c>
      <c r="C38" s="13">
        <f>C37+C36+C35+C34+C33+C32+C30+C29</f>
        <v>29553</v>
      </c>
      <c r="D38" s="13">
        <f t="shared" ref="D38:H38" si="5">D37+D36+D35+D34+D33+D32+D30+D29</f>
        <v>15678</v>
      </c>
      <c r="E38" s="13">
        <f t="shared" si="5"/>
        <v>13875</v>
      </c>
      <c r="F38" s="13">
        <f t="shared" si="5"/>
        <v>45322.938474140246</v>
      </c>
      <c r="G38" s="13">
        <f t="shared" si="5"/>
        <v>24313.730066023483</v>
      </c>
      <c r="H38" s="13">
        <f t="shared" si="5"/>
        <v>21009.208408116756</v>
      </c>
    </row>
    <row r="39" spans="2:8" x14ac:dyDescent="0.25">
      <c r="B39" s="11" t="s">
        <v>34</v>
      </c>
      <c r="C39" s="12">
        <v>13901</v>
      </c>
      <c r="D39" s="12">
        <v>7013</v>
      </c>
      <c r="E39" s="12">
        <v>6888</v>
      </c>
      <c r="F39" s="12">
        <f t="shared" si="2"/>
        <v>25608.48217647089</v>
      </c>
      <c r="G39" s="12">
        <v>13326.739737258193</v>
      </c>
      <c r="H39" s="12">
        <v>12281.742439212696</v>
      </c>
    </row>
    <row r="40" spans="2:8" x14ac:dyDescent="0.25">
      <c r="B40" s="11" t="s">
        <v>16</v>
      </c>
      <c r="C40" s="12">
        <v>5132</v>
      </c>
      <c r="D40" s="12">
        <v>2711</v>
      </c>
      <c r="E40" s="12">
        <v>2421</v>
      </c>
      <c r="F40" s="12">
        <f t="shared" si="2"/>
        <v>9468.4855997310042</v>
      </c>
      <c r="G40" s="12">
        <v>5151.6884967498881</v>
      </c>
      <c r="H40" s="12">
        <v>4316.797102981117</v>
      </c>
    </row>
    <row r="41" spans="2:8" x14ac:dyDescent="0.25">
      <c r="B41" s="11" t="s">
        <v>22</v>
      </c>
      <c r="C41" s="12">
        <v>3914</v>
      </c>
      <c r="D41" s="12">
        <v>1889</v>
      </c>
      <c r="E41" s="12">
        <v>2025</v>
      </c>
      <c r="F41" s="12">
        <f t="shared" si="2"/>
        <v>7200.353313867764</v>
      </c>
      <c r="G41" s="12">
        <v>3589.64941732222</v>
      </c>
      <c r="H41" s="12">
        <v>3610.703896545544</v>
      </c>
    </row>
    <row r="42" spans="2:8" x14ac:dyDescent="0.25">
      <c r="B42" s="11" t="s">
        <v>35</v>
      </c>
      <c r="C42" s="12">
        <v>4855</v>
      </c>
      <c r="D42" s="12">
        <v>2413</v>
      </c>
      <c r="E42" s="12">
        <v>2442</v>
      </c>
      <c r="F42" s="12">
        <f t="shared" si="2"/>
        <v>8939.6432628721195</v>
      </c>
      <c r="G42" s="12">
        <v>4585.4018231860855</v>
      </c>
      <c r="H42" s="12">
        <v>4354.241439686034</v>
      </c>
    </row>
    <row r="43" spans="2:8" x14ac:dyDescent="0.25">
      <c r="B43" s="11" t="s">
        <v>36</v>
      </c>
      <c r="C43" s="12">
        <v>6408</v>
      </c>
      <c r="D43" s="12">
        <v>3309</v>
      </c>
      <c r="E43" s="12">
        <v>3099</v>
      </c>
      <c r="F43" s="12">
        <f t="shared" si="2"/>
        <v>7464.8089518751012</v>
      </c>
      <c r="G43" s="12">
        <v>3830.742024419063</v>
      </c>
      <c r="H43" s="12">
        <v>3634.0669274560382</v>
      </c>
    </row>
    <row r="44" spans="2:8" x14ac:dyDescent="0.25">
      <c r="B44" s="11" t="s">
        <v>37</v>
      </c>
      <c r="C44" s="12">
        <v>5971</v>
      </c>
      <c r="D44" s="12">
        <v>3150</v>
      </c>
      <c r="E44" s="12">
        <v>2821</v>
      </c>
      <c r="F44" s="12">
        <f t="shared" si="2"/>
        <v>6954.7399407799785</v>
      </c>
      <c r="G44" s="12">
        <v>3646.6719180779833</v>
      </c>
      <c r="H44" s="12">
        <v>3308.0680227019957</v>
      </c>
    </row>
    <row r="45" spans="2:8" x14ac:dyDescent="0.25">
      <c r="B45" s="11" t="s">
        <v>38</v>
      </c>
      <c r="C45" s="12">
        <v>9329</v>
      </c>
      <c r="D45" s="12">
        <v>4819</v>
      </c>
      <c r="E45" s="12">
        <v>4510</v>
      </c>
      <c r="F45" s="12">
        <f t="shared" si="2"/>
        <v>10867.516465619343</v>
      </c>
      <c r="G45" s="12">
        <v>5578.8291978469215</v>
      </c>
      <c r="H45" s="12">
        <v>5288.6872677724214</v>
      </c>
    </row>
    <row r="46" spans="2:8" x14ac:dyDescent="0.25">
      <c r="B46" s="11" t="s">
        <v>39</v>
      </c>
      <c r="C46" s="12">
        <v>5118</v>
      </c>
      <c r="D46" s="12">
        <v>2629</v>
      </c>
      <c r="E46" s="12">
        <v>2489</v>
      </c>
      <c r="F46" s="12">
        <f t="shared" si="2"/>
        <v>5962.2695492505081</v>
      </c>
      <c r="G46" s="12">
        <v>3043.5239595641328</v>
      </c>
      <c r="H46" s="12">
        <v>2918.7455896863758</v>
      </c>
    </row>
    <row r="47" spans="2:8" x14ac:dyDescent="0.25">
      <c r="B47" s="11" t="s">
        <v>40</v>
      </c>
      <c r="C47" s="12">
        <v>8488</v>
      </c>
      <c r="D47" s="12">
        <v>4418</v>
      </c>
      <c r="E47" s="12">
        <v>4070</v>
      </c>
      <c r="F47" s="12">
        <f t="shared" si="2"/>
        <v>9887.3198525411171</v>
      </c>
      <c r="G47" s="12">
        <v>5114.6020743074705</v>
      </c>
      <c r="H47" s="12">
        <v>4772.7177782336476</v>
      </c>
    </row>
    <row r="48" spans="2:8" s="9" customFormat="1" x14ac:dyDescent="0.25">
      <c r="B48" s="10" t="s">
        <v>41</v>
      </c>
      <c r="C48" s="13">
        <f>C47+C46+C45+C44+C43+C42+C41+C40</f>
        <v>49215</v>
      </c>
      <c r="D48" s="13">
        <f t="shared" ref="D48:H48" si="6">D47+D46+D45+D44+D43+D42+D41+D40</f>
        <v>25338</v>
      </c>
      <c r="E48" s="13">
        <f t="shared" si="6"/>
        <v>23877</v>
      </c>
      <c r="F48" s="13">
        <f t="shared" si="6"/>
        <v>66745.136936536932</v>
      </c>
      <c r="G48" s="13">
        <f t="shared" si="6"/>
        <v>34541.10891147377</v>
      </c>
      <c r="H48" s="13">
        <f t="shared" si="6"/>
        <v>32204.028025063169</v>
      </c>
    </row>
    <row r="49" spans="2:8" x14ac:dyDescent="0.25">
      <c r="B49" s="18" t="s">
        <v>132</v>
      </c>
      <c r="C49" s="19"/>
      <c r="D49" s="19"/>
      <c r="E49" s="19"/>
      <c r="F49" s="19"/>
      <c r="G49" s="19"/>
      <c r="H49" s="20"/>
    </row>
    <row r="50" spans="2:8" s="9" customFormat="1" x14ac:dyDescent="0.25">
      <c r="B50" s="10" t="s">
        <v>133</v>
      </c>
      <c r="C50" s="13" t="s">
        <v>69</v>
      </c>
      <c r="D50" s="13" t="s">
        <v>45</v>
      </c>
      <c r="E50" s="13" t="s">
        <v>5</v>
      </c>
      <c r="F50" s="13" t="s">
        <v>69</v>
      </c>
      <c r="G50" s="13" t="s">
        <v>45</v>
      </c>
      <c r="H50" s="13" t="s">
        <v>5</v>
      </c>
    </row>
    <row r="51" spans="2:8" x14ac:dyDescent="0.25">
      <c r="B51" s="11" t="s">
        <v>46</v>
      </c>
      <c r="C51" s="12">
        <v>2758</v>
      </c>
      <c r="D51" s="12">
        <v>1350</v>
      </c>
      <c r="E51" s="12">
        <v>1408</v>
      </c>
      <c r="F51" s="12">
        <f t="shared" si="2"/>
        <v>3344.7360621747757</v>
      </c>
      <c r="G51" s="12">
        <v>1637.7819455927311</v>
      </c>
      <c r="H51" s="12">
        <v>1706.9541165820447</v>
      </c>
    </row>
    <row r="52" spans="2:8" x14ac:dyDescent="0.25">
      <c r="B52" s="11" t="s">
        <v>47</v>
      </c>
      <c r="C52" s="12">
        <v>1418</v>
      </c>
      <c r="D52" s="12">
        <v>691</v>
      </c>
      <c r="E52" s="12">
        <v>727</v>
      </c>
      <c r="F52" s="12">
        <f t="shared" si="2"/>
        <v>1719.6622635106758</v>
      </c>
      <c r="G52" s="12">
        <v>838.30172178116823</v>
      </c>
      <c r="H52" s="12">
        <v>881.36054172950753</v>
      </c>
    </row>
    <row r="53" spans="2:8" x14ac:dyDescent="0.25">
      <c r="B53" s="11" t="s">
        <v>48</v>
      </c>
      <c r="C53" s="12">
        <v>7059</v>
      </c>
      <c r="D53" s="12">
        <v>3458</v>
      </c>
      <c r="E53" s="12">
        <v>3601</v>
      </c>
      <c r="F53" s="12">
        <f t="shared" si="2"/>
        <v>8560.7317705137466</v>
      </c>
      <c r="G53" s="12">
        <v>4195.1481243404924</v>
      </c>
      <c r="H53" s="12">
        <v>4365.5836461732551</v>
      </c>
    </row>
    <row r="54" spans="2:8" x14ac:dyDescent="0.25">
      <c r="B54" s="11" t="s">
        <v>49</v>
      </c>
      <c r="C54" s="12">
        <v>6860</v>
      </c>
      <c r="D54" s="12">
        <v>3397</v>
      </c>
      <c r="E54" s="12">
        <v>3463</v>
      </c>
      <c r="F54" s="12">
        <f t="shared" si="2"/>
        <v>8319.4273893782774</v>
      </c>
      <c r="G54" s="12">
        <v>4121.1446438359317</v>
      </c>
      <c r="H54" s="12">
        <v>4198.2827455423449</v>
      </c>
    </row>
    <row r="55" spans="2:8" x14ac:dyDescent="0.25">
      <c r="B55" s="11" t="s">
        <v>50</v>
      </c>
      <c r="C55" s="12">
        <v>5599</v>
      </c>
      <c r="D55" s="12">
        <v>2820</v>
      </c>
      <c r="E55" s="12">
        <v>2779</v>
      </c>
      <c r="F55" s="12">
        <f t="shared" si="2"/>
        <v>6790.1967031606182</v>
      </c>
      <c r="G55" s="12">
        <v>3421.1445085714827</v>
      </c>
      <c r="H55" s="12">
        <v>3369.0521945891351</v>
      </c>
    </row>
    <row r="56" spans="2:8" x14ac:dyDescent="0.25">
      <c r="B56" s="11" t="s">
        <v>51</v>
      </c>
      <c r="C56" s="12">
        <v>6045</v>
      </c>
      <c r="D56" s="12">
        <v>2935</v>
      </c>
      <c r="E56" s="12">
        <v>3110</v>
      </c>
      <c r="F56" s="12">
        <f t="shared" si="2"/>
        <v>7330.991157929695</v>
      </c>
      <c r="G56" s="12">
        <v>3560.6592668997523</v>
      </c>
      <c r="H56" s="12">
        <v>3770.3318910299427</v>
      </c>
    </row>
    <row r="57" spans="2:8" x14ac:dyDescent="0.25">
      <c r="B57" s="11" t="s">
        <v>52</v>
      </c>
      <c r="C57" s="12">
        <v>6246</v>
      </c>
      <c r="D57" s="12">
        <v>3102</v>
      </c>
      <c r="E57" s="12">
        <v>3144</v>
      </c>
      <c r="F57" s="12">
        <f t="shared" si="2"/>
        <v>7574.8099129328566</v>
      </c>
      <c r="G57" s="12">
        <v>3763.258959428631</v>
      </c>
      <c r="H57" s="12">
        <v>3811.5509535042252</v>
      </c>
    </row>
    <row r="58" spans="2:8" x14ac:dyDescent="0.25">
      <c r="B58" s="11" t="s">
        <v>53</v>
      </c>
      <c r="C58" s="12">
        <v>3385</v>
      </c>
      <c r="D58" s="12">
        <v>1606</v>
      </c>
      <c r="E58" s="12">
        <v>1779</v>
      </c>
      <c r="F58" s="12">
        <f t="shared" si="2"/>
        <v>4105.0807570480529</v>
      </c>
      <c r="G58" s="12">
        <v>1948.3539293495749</v>
      </c>
      <c r="H58" s="12">
        <v>2156.7268276984782</v>
      </c>
    </row>
    <row r="59" spans="2:8" x14ac:dyDescent="0.25">
      <c r="B59" s="11" t="s">
        <v>54</v>
      </c>
      <c r="C59" s="12">
        <v>5016</v>
      </c>
      <c r="D59" s="12">
        <v>2440</v>
      </c>
      <c r="E59" s="12">
        <v>2576</v>
      </c>
      <c r="F59" s="12">
        <f t="shared" si="2"/>
        <v>6083.0893652927498</v>
      </c>
      <c r="G59" s="12">
        <v>2960.1392201824174</v>
      </c>
      <c r="H59" s="12">
        <v>3122.950145110332</v>
      </c>
    </row>
    <row r="60" spans="2:8" x14ac:dyDescent="0.25">
      <c r="B60" s="11" t="s">
        <v>55</v>
      </c>
      <c r="C60" s="12">
        <v>5572</v>
      </c>
      <c r="D60" s="12">
        <v>2791</v>
      </c>
      <c r="E60" s="12">
        <v>2781</v>
      </c>
      <c r="F60" s="12">
        <f t="shared" si="2"/>
        <v>6757.4393713594445</v>
      </c>
      <c r="G60" s="12">
        <v>3385.9625260365278</v>
      </c>
      <c r="H60" s="12">
        <v>3371.4768453229167</v>
      </c>
    </row>
    <row r="61" spans="2:8" x14ac:dyDescent="0.25">
      <c r="B61" s="11" t="s">
        <v>56</v>
      </c>
      <c r="C61" s="12">
        <v>5802</v>
      </c>
      <c r="D61" s="12">
        <v>2891</v>
      </c>
      <c r="E61" s="12">
        <v>2911</v>
      </c>
      <c r="F61" s="12">
        <f t="shared" si="2"/>
        <v>7036.3588502102466</v>
      </c>
      <c r="G61" s="12">
        <v>3507.2797071915447</v>
      </c>
      <c r="H61" s="12">
        <v>3529.0791430187019</v>
      </c>
    </row>
    <row r="62" spans="2:8" x14ac:dyDescent="0.25">
      <c r="B62" s="11" t="s">
        <v>57</v>
      </c>
      <c r="C62" s="12">
        <v>4007</v>
      </c>
      <c r="D62" s="12">
        <v>2051</v>
      </c>
      <c r="E62" s="12">
        <v>1956</v>
      </c>
      <c r="F62" s="12">
        <f t="shared" si="2"/>
        <v>4859.5238031275258</v>
      </c>
      <c r="G62" s="12">
        <v>2488.2153854894013</v>
      </c>
      <c r="H62" s="12">
        <v>2371.3084176381249</v>
      </c>
    </row>
    <row r="63" spans="2:8" x14ac:dyDescent="0.25">
      <c r="B63" s="11" t="s">
        <v>58</v>
      </c>
      <c r="C63" s="12">
        <v>4463</v>
      </c>
      <c r="D63" s="12">
        <v>2189</v>
      </c>
      <c r="E63" s="12">
        <v>2274</v>
      </c>
      <c r="F63" s="12">
        <f t="shared" si="2"/>
        <v>5412.4609797926787</v>
      </c>
      <c r="G63" s="12">
        <v>2655.6330954833247</v>
      </c>
      <c r="H63" s="12">
        <v>2756.8278843093535</v>
      </c>
    </row>
    <row r="64" spans="2:8" x14ac:dyDescent="0.25">
      <c r="B64" s="11" t="s">
        <v>59</v>
      </c>
      <c r="C64" s="12">
        <v>2402</v>
      </c>
      <c r="D64" s="12">
        <v>1174</v>
      </c>
      <c r="E64" s="12">
        <v>1228</v>
      </c>
      <c r="F64" s="12">
        <f t="shared" si="2"/>
        <v>2912.9992573016275</v>
      </c>
      <c r="G64" s="12">
        <v>1424.263706759901</v>
      </c>
      <c r="H64" s="12">
        <v>1488.7355505417265</v>
      </c>
    </row>
    <row r="65" spans="2:8" x14ac:dyDescent="0.25">
      <c r="B65" s="11" t="s">
        <v>60</v>
      </c>
      <c r="C65" s="12">
        <v>3305</v>
      </c>
      <c r="D65" s="12">
        <v>1632</v>
      </c>
      <c r="E65" s="12">
        <v>1673</v>
      </c>
      <c r="F65" s="12">
        <f t="shared" si="2"/>
        <v>4008.1167352579482</v>
      </c>
      <c r="G65" s="12">
        <v>1979.8963964498791</v>
      </c>
      <c r="H65" s="12">
        <v>2028.2203388080691</v>
      </c>
    </row>
    <row r="66" spans="2:8" x14ac:dyDescent="0.25">
      <c r="B66" s="11" t="s">
        <v>134</v>
      </c>
      <c r="C66" s="12">
        <f>SUM(C51:C65)</f>
        <v>69937</v>
      </c>
      <c r="D66" s="12">
        <f t="shared" ref="D66:H66" si="7">SUM(D51:D65)</f>
        <v>34527</v>
      </c>
      <c r="E66" s="12">
        <f t="shared" si="7"/>
        <v>35410</v>
      </c>
      <c r="F66" s="12">
        <f t="shared" si="7"/>
        <v>84815.62437899092</v>
      </c>
      <c r="G66" s="12">
        <f t="shared" si="7"/>
        <v>41887.183137392749</v>
      </c>
      <c r="H66" s="12">
        <f t="shared" si="7"/>
        <v>42928.44124159815</v>
      </c>
    </row>
    <row r="67" spans="2:8" x14ac:dyDescent="0.25">
      <c r="B67" s="11" t="s">
        <v>129</v>
      </c>
      <c r="C67" s="12">
        <v>76050</v>
      </c>
      <c r="D67" s="12">
        <v>40140</v>
      </c>
      <c r="E67" s="12">
        <v>35910</v>
      </c>
      <c r="F67" s="12">
        <f t="shared" ref="F67:F99" si="8">G67+H67</f>
        <v>169373.98435546955</v>
      </c>
      <c r="G67" s="12">
        <v>85863.742012340008</v>
      </c>
      <c r="H67" s="12">
        <v>83510.242343129546</v>
      </c>
    </row>
    <row r="68" spans="2:8" s="9" customFormat="1" x14ac:dyDescent="0.25">
      <c r="B68" s="10" t="s">
        <v>130</v>
      </c>
      <c r="C68" s="13">
        <f>SUM(C66:C67)</f>
        <v>145987</v>
      </c>
      <c r="D68" s="13">
        <f t="shared" ref="D68:H68" si="9">SUM(D66:D67)</f>
        <v>74667</v>
      </c>
      <c r="E68" s="13">
        <f t="shared" si="9"/>
        <v>71320</v>
      </c>
      <c r="F68" s="13">
        <f t="shared" si="9"/>
        <v>254189.60873446049</v>
      </c>
      <c r="G68" s="13">
        <f t="shared" si="9"/>
        <v>127750.92514973276</v>
      </c>
      <c r="H68" s="13">
        <f t="shared" si="9"/>
        <v>126438.6835847277</v>
      </c>
    </row>
    <row r="69" spans="2:8" x14ac:dyDescent="0.25">
      <c r="B69" s="11" t="s">
        <v>91</v>
      </c>
      <c r="C69" s="12">
        <v>9080</v>
      </c>
      <c r="D69" s="12">
        <v>5120</v>
      </c>
      <c r="E69" s="12">
        <v>3960</v>
      </c>
      <c r="F69" s="12">
        <f t="shared" si="8"/>
        <v>20161.375717501956</v>
      </c>
      <c r="G69" s="12">
        <v>10952.22618592877</v>
      </c>
      <c r="H69" s="12">
        <v>9209.1495315731845</v>
      </c>
    </row>
    <row r="70" spans="2:8" x14ac:dyDescent="0.25">
      <c r="B70" s="11" t="s">
        <v>92</v>
      </c>
      <c r="C70" s="12">
        <v>2969</v>
      </c>
      <c r="D70" s="12">
        <v>1433</v>
      </c>
      <c r="E70" s="12">
        <v>1536</v>
      </c>
      <c r="F70" s="12">
        <f t="shared" si="8"/>
        <v>3600.606969495444</v>
      </c>
      <c r="G70" s="12">
        <v>1738.4752059513951</v>
      </c>
      <c r="H70" s="12">
        <v>1862.1317635440489</v>
      </c>
    </row>
    <row r="71" spans="2:8" x14ac:dyDescent="0.25">
      <c r="B71" s="11" t="s">
        <v>93</v>
      </c>
      <c r="C71" s="12">
        <v>2781</v>
      </c>
      <c r="D71" s="12">
        <v>1421</v>
      </c>
      <c r="E71" s="12">
        <v>1360</v>
      </c>
      <c r="F71" s="12">
        <f t="shared" si="8"/>
        <v>3372.6796431840867</v>
      </c>
      <c r="G71" s="12">
        <v>1723.9171442127931</v>
      </c>
      <c r="H71" s="12">
        <v>1648.7624989712933</v>
      </c>
    </row>
    <row r="72" spans="2:8" x14ac:dyDescent="0.25">
      <c r="B72" s="11" t="s">
        <v>94</v>
      </c>
      <c r="C72" s="12">
        <v>2266</v>
      </c>
      <c r="D72" s="12">
        <v>1130</v>
      </c>
      <c r="E72" s="12">
        <v>1136</v>
      </c>
      <c r="F72" s="12">
        <f t="shared" si="8"/>
        <v>2748.0857638394796</v>
      </c>
      <c r="G72" s="12">
        <v>1370.8841470516934</v>
      </c>
      <c r="H72" s="12">
        <v>1377.2016167877862</v>
      </c>
    </row>
    <row r="73" spans="2:8" x14ac:dyDescent="0.25">
      <c r="B73" s="11" t="s">
        <v>95</v>
      </c>
      <c r="C73" s="12">
        <v>3482</v>
      </c>
      <c r="D73" s="12">
        <v>1789</v>
      </c>
      <c r="E73" s="12">
        <v>1693</v>
      </c>
      <c r="F73" s="12">
        <f t="shared" si="8"/>
        <v>4222.8312170091376</v>
      </c>
      <c r="G73" s="12">
        <v>2170.3643708632562</v>
      </c>
      <c r="H73" s="12">
        <v>2052.4668461458818</v>
      </c>
    </row>
    <row r="74" spans="2:8" x14ac:dyDescent="0.25">
      <c r="B74" s="11" t="s">
        <v>97</v>
      </c>
      <c r="C74" s="12">
        <v>2445</v>
      </c>
      <c r="D74" s="12">
        <v>1275</v>
      </c>
      <c r="E74" s="12">
        <v>1170</v>
      </c>
      <c r="F74" s="12">
        <f t="shared" si="8"/>
        <v>2965.2147389885367</v>
      </c>
      <c r="G74" s="12">
        <v>1546.7940597264683</v>
      </c>
      <c r="H74" s="12">
        <v>1418.4206792620685</v>
      </c>
    </row>
    <row r="75" spans="2:8" x14ac:dyDescent="0.25">
      <c r="B75" s="11" t="s">
        <v>99</v>
      </c>
      <c r="C75" s="12">
        <v>2450</v>
      </c>
      <c r="D75" s="12">
        <v>1176</v>
      </c>
      <c r="E75" s="12">
        <v>1274</v>
      </c>
      <c r="F75" s="12">
        <f t="shared" si="8"/>
        <v>2971.1925678016978</v>
      </c>
      <c r="G75" s="12">
        <v>1426.6900503830013</v>
      </c>
      <c r="H75" s="12">
        <v>1544.5025174186967</v>
      </c>
    </row>
    <row r="76" spans="2:8" s="9" customFormat="1" x14ac:dyDescent="0.25">
      <c r="B76" s="10" t="s">
        <v>127</v>
      </c>
      <c r="C76" s="13">
        <f>SUM(C69:C75)</f>
        <v>25473</v>
      </c>
      <c r="D76" s="13">
        <f t="shared" ref="D76:H76" si="10">SUM(D69:D75)</f>
        <v>13344</v>
      </c>
      <c r="E76" s="13">
        <f t="shared" si="10"/>
        <v>12129</v>
      </c>
      <c r="F76" s="13">
        <f t="shared" si="10"/>
        <v>40041.986617820337</v>
      </c>
      <c r="G76" s="13">
        <f t="shared" si="10"/>
        <v>20929.351164117375</v>
      </c>
      <c r="H76" s="13">
        <f t="shared" si="10"/>
        <v>19112.635453702958</v>
      </c>
    </row>
    <row r="77" spans="2:8" x14ac:dyDescent="0.25">
      <c r="B77" s="11" t="s">
        <v>111</v>
      </c>
      <c r="C77" s="12">
        <v>26867</v>
      </c>
      <c r="D77" s="12">
        <v>13959</v>
      </c>
      <c r="E77" s="12">
        <v>12908</v>
      </c>
      <c r="F77" s="12">
        <f t="shared" si="8"/>
        <v>59877.89670782545</v>
      </c>
      <c r="G77" s="12">
        <v>29859.790103394476</v>
      </c>
      <c r="H77" s="12">
        <v>30018.106604430974</v>
      </c>
    </row>
    <row r="78" spans="2:8" x14ac:dyDescent="0.25">
      <c r="B78" s="11" t="s">
        <v>112</v>
      </c>
      <c r="C78" s="12">
        <v>2350</v>
      </c>
      <c r="D78" s="12">
        <v>1180</v>
      </c>
      <c r="E78" s="12">
        <v>1170</v>
      </c>
      <c r="F78" s="12">
        <f t="shared" si="8"/>
        <v>2849.9634168912703</v>
      </c>
      <c r="G78" s="12">
        <v>1431.5427376292018</v>
      </c>
      <c r="H78" s="12">
        <v>1418.4206792620685</v>
      </c>
    </row>
    <row r="79" spans="2:8" x14ac:dyDescent="0.25">
      <c r="B79" s="11" t="s">
        <v>113</v>
      </c>
      <c r="C79" s="12">
        <v>1575</v>
      </c>
      <c r="D79" s="12">
        <v>815</v>
      </c>
      <c r="E79" s="12">
        <v>760</v>
      </c>
      <c r="F79" s="12">
        <f t="shared" si="8"/>
        <v>1910.1023052502887</v>
      </c>
      <c r="G79" s="12">
        <v>988.73502641338951</v>
      </c>
      <c r="H79" s="12">
        <v>921.36727883689923</v>
      </c>
    </row>
    <row r="80" spans="2:8" x14ac:dyDescent="0.25">
      <c r="B80" s="11" t="s">
        <v>114</v>
      </c>
      <c r="C80" s="12">
        <v>1661</v>
      </c>
      <c r="D80" s="12">
        <v>840</v>
      </c>
      <c r="E80" s="12">
        <v>821</v>
      </c>
      <c r="F80" s="12">
        <f t="shared" si="8"/>
        <v>2014.3834479193729</v>
      </c>
      <c r="G80" s="12">
        <v>1019.0643217021437</v>
      </c>
      <c r="H80" s="12">
        <v>995.31912621722927</v>
      </c>
    </row>
    <row r="81" spans="2:8" x14ac:dyDescent="0.25">
      <c r="B81" s="11" t="s">
        <v>115</v>
      </c>
      <c r="C81" s="12">
        <v>2051</v>
      </c>
      <c r="D81" s="12">
        <v>1046</v>
      </c>
      <c r="E81" s="12">
        <v>1005</v>
      </c>
      <c r="F81" s="12">
        <f t="shared" si="8"/>
        <v>2487.3647086065894</v>
      </c>
      <c r="G81" s="12">
        <v>1268.977714881479</v>
      </c>
      <c r="H81" s="12">
        <v>1218.3869937251102</v>
      </c>
    </row>
    <row r="82" spans="2:8" x14ac:dyDescent="0.25">
      <c r="B82" s="11" t="s">
        <v>116</v>
      </c>
      <c r="C82" s="12">
        <v>2448</v>
      </c>
      <c r="D82" s="12">
        <v>1227</v>
      </c>
      <c r="E82" s="12">
        <v>1221</v>
      </c>
      <c r="F82" s="12">
        <f t="shared" si="8"/>
        <v>2968.8110857455522</v>
      </c>
      <c r="G82" s="12">
        <v>1488.56181277206</v>
      </c>
      <c r="H82" s="12">
        <v>1480.249272973492</v>
      </c>
    </row>
    <row r="83" spans="2:8" x14ac:dyDescent="0.25">
      <c r="B83" s="11" t="s">
        <v>117</v>
      </c>
      <c r="C83" s="12">
        <v>2382</v>
      </c>
      <c r="D83" s="12">
        <v>1191</v>
      </c>
      <c r="E83" s="12">
        <v>1191</v>
      </c>
      <c r="F83" s="12">
        <f t="shared" si="8"/>
        <v>2888.7671395230263</v>
      </c>
      <c r="G83" s="12">
        <v>1444.8876275562538</v>
      </c>
      <c r="H83" s="12">
        <v>1443.8795119667723</v>
      </c>
    </row>
    <row r="84" spans="2:8" x14ac:dyDescent="0.25">
      <c r="B84" s="11" t="s">
        <v>118</v>
      </c>
      <c r="C84" s="12">
        <v>2641</v>
      </c>
      <c r="D84" s="12">
        <v>1325</v>
      </c>
      <c r="E84" s="12">
        <v>1316</v>
      </c>
      <c r="F84" s="12">
        <f t="shared" si="8"/>
        <v>3202.8728331320808</v>
      </c>
      <c r="G84" s="12">
        <v>1607.4526503039767</v>
      </c>
      <c r="H84" s="12">
        <v>1595.4201828281043</v>
      </c>
    </row>
    <row r="85" spans="2:8" x14ac:dyDescent="0.25">
      <c r="B85" s="11" t="s">
        <v>119</v>
      </c>
      <c r="C85" s="12">
        <v>3215</v>
      </c>
      <c r="D85" s="12">
        <v>1641</v>
      </c>
      <c r="E85" s="12">
        <v>1574</v>
      </c>
      <c r="F85" s="12">
        <f t="shared" si="8"/>
        <v>3899.015070239725</v>
      </c>
      <c r="G85" s="12">
        <v>1990.814942753831</v>
      </c>
      <c r="H85" s="12">
        <v>1908.2001274858937</v>
      </c>
    </row>
    <row r="86" spans="2:8" s="9" customFormat="1" x14ac:dyDescent="0.25">
      <c r="B86" s="10" t="s">
        <v>126</v>
      </c>
      <c r="C86" s="13">
        <f>SUM(C77:C85)</f>
        <v>45190</v>
      </c>
      <c r="D86" s="13">
        <f t="shared" ref="D86:H86" si="11">SUM(D77:D85)</f>
        <v>23224</v>
      </c>
      <c r="E86" s="13">
        <f t="shared" si="11"/>
        <v>21966</v>
      </c>
      <c r="F86" s="13">
        <f t="shared" si="11"/>
        <v>82099.176715133333</v>
      </c>
      <c r="G86" s="13">
        <f t="shared" si="11"/>
        <v>41099.826937406804</v>
      </c>
      <c r="H86" s="13">
        <f t="shared" si="11"/>
        <v>40999.349777726544</v>
      </c>
    </row>
    <row r="87" spans="2:8" x14ac:dyDescent="0.25">
      <c r="B87" s="18" t="s">
        <v>135</v>
      </c>
      <c r="C87" s="19"/>
      <c r="D87" s="19"/>
      <c r="E87" s="19"/>
      <c r="F87" s="19"/>
      <c r="G87" s="19"/>
      <c r="H87" s="20"/>
    </row>
    <row r="88" spans="2:8" s="9" customFormat="1" x14ac:dyDescent="0.25">
      <c r="B88" s="10" t="s">
        <v>133</v>
      </c>
      <c r="C88" s="13" t="s">
        <v>69</v>
      </c>
      <c r="D88" s="13" t="s">
        <v>45</v>
      </c>
      <c r="E88" s="13" t="s">
        <v>5</v>
      </c>
      <c r="F88" s="13" t="s">
        <v>69</v>
      </c>
      <c r="G88" s="13" t="s">
        <v>45</v>
      </c>
      <c r="H88" s="13" t="s">
        <v>5</v>
      </c>
    </row>
    <row r="89" spans="2:8" x14ac:dyDescent="0.25">
      <c r="B89" s="11" t="s">
        <v>70</v>
      </c>
      <c r="C89" s="12">
        <v>6670</v>
      </c>
      <c r="D89" s="12">
        <v>3242</v>
      </c>
      <c r="E89" s="12">
        <v>3428</v>
      </c>
      <c r="F89" s="12">
        <f t="shared" si="8"/>
        <v>11339.936179642267</v>
      </c>
      <c r="G89" s="12">
        <v>5458.1887415857873</v>
      </c>
      <c r="H89" s="12">
        <v>5881.7474380564809</v>
      </c>
    </row>
    <row r="90" spans="2:8" x14ac:dyDescent="0.25">
      <c r="B90" s="11" t="s">
        <v>71</v>
      </c>
      <c r="C90" s="12">
        <v>15145</v>
      </c>
      <c r="D90" s="12">
        <v>7424</v>
      </c>
      <c r="E90" s="12">
        <v>7721</v>
      </c>
      <c r="F90" s="12">
        <f t="shared" si="8"/>
        <v>25746.607273298861</v>
      </c>
      <c r="G90" s="12">
        <v>12498.949172588798</v>
      </c>
      <c r="H90" s="12">
        <v>13247.658100710061</v>
      </c>
    </row>
    <row r="91" spans="2:8" x14ac:dyDescent="0.25">
      <c r="B91" s="11" t="s">
        <v>72</v>
      </c>
      <c r="C91" s="12">
        <v>12298</v>
      </c>
      <c r="D91" s="12">
        <v>6373</v>
      </c>
      <c r="E91" s="12">
        <v>5925</v>
      </c>
      <c r="F91" s="12">
        <f t="shared" si="8"/>
        <v>20895.588476449338</v>
      </c>
      <c r="G91" s="12">
        <v>10729.499336868052</v>
      </c>
      <c r="H91" s="12">
        <v>10166.089139581287</v>
      </c>
    </row>
    <row r="92" spans="2:8" x14ac:dyDescent="0.25">
      <c r="B92" s="11" t="s">
        <v>73</v>
      </c>
      <c r="C92" s="12">
        <v>7686</v>
      </c>
      <c r="D92" s="12">
        <v>3975</v>
      </c>
      <c r="E92" s="12">
        <v>3711</v>
      </c>
      <c r="F92" s="12">
        <f t="shared" si="8"/>
        <v>13059.575544817359</v>
      </c>
      <c r="G92" s="12">
        <v>6692.2579419504955</v>
      </c>
      <c r="H92" s="12">
        <v>6367.3176028668622</v>
      </c>
    </row>
    <row r="93" spans="2:8" x14ac:dyDescent="0.25">
      <c r="B93" s="11" t="s">
        <v>74</v>
      </c>
      <c r="C93" s="12">
        <v>9444</v>
      </c>
      <c r="D93" s="12">
        <v>4916</v>
      </c>
      <c r="E93" s="12">
        <v>4528</v>
      </c>
      <c r="F93" s="12">
        <f t="shared" si="8"/>
        <v>16045.635855237442</v>
      </c>
      <c r="G93" s="12">
        <v>8276.5132182713551</v>
      </c>
      <c r="H93" s="12">
        <v>7769.1226369660872</v>
      </c>
    </row>
    <row r="94" spans="2:8" x14ac:dyDescent="0.25">
      <c r="B94" s="11" t="s">
        <v>75</v>
      </c>
      <c r="C94" s="12">
        <v>14008</v>
      </c>
      <c r="D94" s="12">
        <v>7065</v>
      </c>
      <c r="E94" s="12">
        <v>6943</v>
      </c>
      <c r="F94" s="12">
        <f t="shared" si="8"/>
        <v>23807.310570574067</v>
      </c>
      <c r="G94" s="12">
        <v>11894.54147418371</v>
      </c>
      <c r="H94" s="12">
        <v>11912.769096390359</v>
      </c>
    </row>
    <row r="95" spans="2:8" x14ac:dyDescent="0.25">
      <c r="B95" s="11" t="s">
        <v>76</v>
      </c>
      <c r="C95" s="12">
        <v>12967</v>
      </c>
      <c r="D95" s="12">
        <v>6960</v>
      </c>
      <c r="E95" s="12">
        <v>6007</v>
      </c>
      <c r="F95" s="12">
        <f t="shared" si="8"/>
        <v>22024.549230983823</v>
      </c>
      <c r="G95" s="12">
        <v>11717.764849301999</v>
      </c>
      <c r="H95" s="12">
        <v>10306.784381681822</v>
      </c>
    </row>
    <row r="96" spans="2:8" x14ac:dyDescent="0.25">
      <c r="B96" s="11" t="s">
        <v>77</v>
      </c>
      <c r="C96" s="12">
        <v>14995</v>
      </c>
      <c r="D96" s="12">
        <v>7757</v>
      </c>
      <c r="E96" s="12">
        <v>7238</v>
      </c>
      <c r="F96" s="12">
        <f t="shared" si="8"/>
        <v>25478.512420324576</v>
      </c>
      <c r="G96" s="12">
        <v>13059.583611499369</v>
      </c>
      <c r="H96" s="12">
        <v>12418.928808825207</v>
      </c>
    </row>
    <row r="97" spans="2:9" x14ac:dyDescent="0.25">
      <c r="B97" s="11" t="s">
        <v>78</v>
      </c>
      <c r="C97" s="12">
        <v>19872</v>
      </c>
      <c r="D97" s="12">
        <v>9900</v>
      </c>
      <c r="E97" s="12">
        <v>9972</v>
      </c>
      <c r="F97" s="12">
        <f t="shared" si="8"/>
        <v>33777.424421923177</v>
      </c>
      <c r="G97" s="12">
        <v>16667.510345989911</v>
      </c>
      <c r="H97" s="12">
        <v>17109.914075933266</v>
      </c>
    </row>
    <row r="98" spans="2:9" x14ac:dyDescent="0.25">
      <c r="B98" s="11" t="s">
        <v>79</v>
      </c>
      <c r="C98" s="12">
        <v>16484</v>
      </c>
      <c r="D98" s="12">
        <v>9003</v>
      </c>
      <c r="E98" s="12">
        <v>7481</v>
      </c>
      <c r="F98" s="12">
        <f t="shared" si="8"/>
        <v>27993.200041649703</v>
      </c>
      <c r="G98" s="12">
        <v>15157.332893429009</v>
      </c>
      <c r="H98" s="12">
        <v>12835.867148220694</v>
      </c>
    </row>
    <row r="99" spans="2:9" x14ac:dyDescent="0.25">
      <c r="B99" s="11" t="s">
        <v>80</v>
      </c>
      <c r="C99" s="12">
        <v>36252</v>
      </c>
      <c r="D99" s="12">
        <v>18873</v>
      </c>
      <c r="E99" s="12">
        <v>17379</v>
      </c>
      <c r="F99" s="12">
        <f t="shared" si="8"/>
        <v>61593.147979446265</v>
      </c>
      <c r="G99" s="12">
        <v>31774.33563230986</v>
      </c>
      <c r="H99" s="12">
        <v>29818.812347136402</v>
      </c>
    </row>
    <row r="101" spans="2:9" x14ac:dyDescent="0.25">
      <c r="B101" s="15" t="s">
        <v>137</v>
      </c>
      <c r="C101" s="15"/>
      <c r="D101" s="15"/>
      <c r="E101" s="15"/>
      <c r="F101" s="15"/>
      <c r="G101" s="15"/>
      <c r="H101" s="15"/>
      <c r="I101" s="15"/>
    </row>
    <row r="102" spans="2:9" x14ac:dyDescent="0.25">
      <c r="B102" s="15" t="s">
        <v>138</v>
      </c>
      <c r="C102" s="15"/>
      <c r="D102" s="15"/>
      <c r="E102" s="15"/>
      <c r="F102" s="15"/>
      <c r="G102" s="15"/>
      <c r="H102" s="15"/>
      <c r="I102" s="15"/>
    </row>
  </sheetData>
  <mergeCells count="6">
    <mergeCell ref="B87:H87"/>
    <mergeCell ref="C4:E4"/>
    <mergeCell ref="F4:H4"/>
    <mergeCell ref="B4:B5"/>
    <mergeCell ref="B3:H3"/>
    <mergeCell ref="B49:H49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Ashenafi</cp:lastModifiedBy>
  <cp:lastPrinted>2018-03-15T08:03:06Z</cp:lastPrinted>
  <dcterms:created xsi:type="dcterms:W3CDTF">2018-02-27T06:43:02Z</dcterms:created>
  <dcterms:modified xsi:type="dcterms:W3CDTF">2018-03-15T08:05:06Z</dcterms:modified>
</cp:coreProperties>
</file>